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charts/chart12.xml" ContentType="application/vnd.openxmlformats-officedocument.drawingml.chart+xml"/>
  <Override PartName="/xl/drawings/drawing21.xml" ContentType="application/vnd.openxmlformats-officedocument.drawingml.chartshapes+xml"/>
  <Override PartName="/xl/charts/chart13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theme/themeOverride3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6.xml" ContentType="application/vnd.openxmlformats-officedocument.drawingml.chart+xml"/>
  <Override PartName="/xl/drawings/drawing28.xml" ContentType="application/vnd.openxmlformats-officedocument.drawingml.chartshapes+xml"/>
  <Override PartName="/xl/charts/chart17.xml" ContentType="application/vnd.openxmlformats-officedocument.drawingml.chart+xml"/>
  <Override PartName="/xl/drawings/drawing29.xml" ContentType="application/vnd.openxmlformats-officedocument.drawingml.chartshapes+xml"/>
  <Override PartName="/xl/charts/chart18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9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0.xml" ContentType="application/vnd.openxmlformats-officedocument.drawingml.chart+xml"/>
  <Override PartName="/xl/drawings/drawing34.xml" ContentType="application/vnd.openxmlformats-officedocument.drawingml.chartshapes+xml"/>
  <Override PartName="/xl/charts/chart21.xml" ContentType="application/vnd.openxmlformats-officedocument.drawingml.chart+xml"/>
  <Override PartName="/xl/drawings/drawing35.xml" ContentType="application/vnd.openxmlformats-officedocument.drawingml.chartshapes+xml"/>
  <Override PartName="/xl/charts/chart22.xml" ContentType="application/vnd.openxmlformats-officedocument.drawingml.chart+xml"/>
  <Override PartName="/xl/drawings/drawing36.xml" ContentType="application/vnd.openxmlformats-officedocument.drawingml.chartshapes+xml"/>
  <Override PartName="/xl/charts/chart23.xml" ContentType="application/vnd.openxmlformats-officedocument.drawingml.chart+xml"/>
  <Override PartName="/xl/drawings/drawing3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jmanw\AppData\Roaming\OpenText\OTEdit\EC_darwin\c1718318955\"/>
    </mc:Choice>
  </mc:AlternateContent>
  <xr:revisionPtr revIDLastSave="0" documentId="13_ncr:1_{6561C984-BB38-4424-AEEF-E686F15FE711}" xr6:coauthVersionLast="47" xr6:coauthVersionMax="47" xr10:uidLastSave="{00000000-0000-0000-0000-000000000000}"/>
  <bookViews>
    <workbookView xWindow="-120" yWindow="-16320" windowWidth="29040" windowHeight="15840" tabRatio="918" xr2:uid="{00000000-000D-0000-FFFF-FFFF00000000}"/>
  </bookViews>
  <sheets>
    <sheet name="Chart 1" sheetId="377" r:id="rId1"/>
    <sheet name="Chart 2" sheetId="378" r:id="rId2"/>
    <sheet name="Chart 3" sheetId="379" r:id="rId3"/>
    <sheet name="Chart 4" sheetId="380" r:id="rId4"/>
    <sheet name="Chart 5" sheetId="381" r:id="rId5"/>
    <sheet name="Chart 6" sheetId="391" r:id="rId6"/>
    <sheet name="Chart 7" sheetId="408" r:id="rId7"/>
    <sheet name="Chart 8" sheetId="409" r:id="rId8"/>
    <sheet name="Chart 9" sheetId="387" r:id="rId9"/>
    <sheet name="Chart 10" sheetId="389" r:id="rId10"/>
    <sheet name="Chart 11" sheetId="392" r:id="rId11"/>
    <sheet name="Chart 12" sheetId="388" r:id="rId12"/>
    <sheet name="Chart 13" sheetId="390" r:id="rId13"/>
    <sheet name="Chart 14" sheetId="410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9">'Chart 10'!#REF!</definedName>
    <definedName name="_xlnm.Print_Area" localSheetId="11">'Chart 12'!#REF!</definedName>
    <definedName name="_xlnm.Print_Area" localSheetId="12">'Chart 13'!#REF!</definedName>
    <definedName name="_xlnm.Print_Area" localSheetId="13">'Chart 14'!$M$74:$U$105</definedName>
    <definedName name="_xlnm.Print_Area" localSheetId="1">'Chart 2'!#REF!</definedName>
    <definedName name="_xlnm.Print_Area" localSheetId="4">'Chart 5'!#REF!</definedName>
    <definedName name="_xlnm.Print_Area" localSheetId="8">'Chart 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377" l="1"/>
  <c r="K4" i="377"/>
  <c r="M3" i="377"/>
  <c r="N3" i="377"/>
  <c r="L3" i="377"/>
  <c r="L5" i="377"/>
  <c r="M5" i="377"/>
  <c r="N5" i="377"/>
  <c r="N4" i="377"/>
  <c r="M4" i="377"/>
  <c r="L4" i="377"/>
  <c r="M7" i="378"/>
  <c r="L5" i="378" l="1"/>
  <c r="N4" i="378"/>
  <c r="M4" i="378"/>
  <c r="L4" i="378" l="1"/>
  <c r="M3" i="391"/>
  <c r="N3" i="391"/>
  <c r="O3" i="391"/>
  <c r="P3" i="391"/>
  <c r="Q3" i="391"/>
  <c r="M4" i="391"/>
  <c r="N4" i="391"/>
  <c r="O4" i="391"/>
  <c r="P4" i="391"/>
  <c r="Q4" i="391"/>
  <c r="M5" i="391"/>
  <c r="N5" i="391"/>
  <c r="O5" i="391"/>
  <c r="P5" i="391"/>
  <c r="Q5" i="391"/>
  <c r="L3" i="391"/>
  <c r="L5" i="391"/>
  <c r="L4" i="391"/>
  <c r="Q5" i="377" l="1"/>
  <c r="P5" i="377"/>
  <c r="Q4" i="377"/>
  <c r="P4" i="377"/>
  <c r="Q3" i="377"/>
  <c r="P3" i="377"/>
  <c r="O5" i="377"/>
  <c r="O4" i="377"/>
  <c r="O3" i="377"/>
  <c r="N16" i="380" l="1"/>
  <c r="M16" i="380"/>
  <c r="L16" i="380"/>
  <c r="N15" i="380"/>
  <c r="M15" i="380"/>
  <c r="L15" i="380"/>
  <c r="N14" i="380"/>
  <c r="M14" i="380"/>
  <c r="L14" i="380"/>
  <c r="N13" i="380"/>
  <c r="M13" i="380"/>
  <c r="L13" i="380"/>
  <c r="N12" i="380"/>
  <c r="M12" i="380"/>
  <c r="L12" i="380"/>
  <c r="N11" i="380"/>
  <c r="M11" i="380"/>
  <c r="L11" i="380"/>
  <c r="N10" i="380"/>
  <c r="M10" i="380"/>
  <c r="L10" i="380"/>
  <c r="N9" i="380"/>
  <c r="M9" i="380"/>
  <c r="L9" i="380"/>
  <c r="N8" i="380"/>
  <c r="M8" i="380"/>
  <c r="L8" i="380"/>
  <c r="N7" i="380"/>
  <c r="M7" i="380"/>
  <c r="L7" i="380"/>
  <c r="N6" i="380"/>
  <c r="M6" i="380"/>
  <c r="L6" i="380"/>
  <c r="M5" i="380"/>
  <c r="N5" i="380"/>
  <c r="L5" i="380"/>
  <c r="W19" i="410"/>
  <c r="P23" i="410"/>
  <c r="O23" i="410"/>
  <c r="N23" i="410"/>
  <c r="M23" i="410"/>
  <c r="L23" i="410"/>
  <c r="K23" i="410"/>
  <c r="W22" i="410"/>
  <c r="V22" i="410"/>
  <c r="U22" i="410"/>
  <c r="T22" i="410"/>
  <c r="S22" i="410"/>
  <c r="R22" i="410"/>
  <c r="P22" i="410"/>
  <c r="O22" i="410"/>
  <c r="N22" i="410"/>
  <c r="M22" i="410"/>
  <c r="L22" i="410"/>
  <c r="K22" i="410"/>
  <c r="W21" i="410"/>
  <c r="V21" i="410"/>
  <c r="U21" i="410"/>
  <c r="T21" i="410"/>
  <c r="S21" i="410"/>
  <c r="R21" i="410"/>
  <c r="P21" i="410"/>
  <c r="O21" i="410"/>
  <c r="N21" i="410"/>
  <c r="M21" i="410"/>
  <c r="L21" i="410"/>
  <c r="K21" i="410"/>
  <c r="W20" i="410"/>
  <c r="V20" i="410"/>
  <c r="U20" i="410"/>
  <c r="T20" i="410"/>
  <c r="S20" i="410"/>
  <c r="R20" i="410"/>
  <c r="P20" i="410"/>
  <c r="O20" i="410"/>
  <c r="N20" i="410"/>
  <c r="M20" i="410"/>
  <c r="L20" i="410"/>
  <c r="K20" i="410"/>
  <c r="V19" i="410"/>
  <c r="U19" i="410"/>
  <c r="T19" i="410"/>
  <c r="S19" i="410"/>
  <c r="R19" i="410"/>
  <c r="P19" i="410"/>
  <c r="O19" i="410"/>
  <c r="N19" i="410"/>
  <c r="M19" i="410"/>
  <c r="L19" i="410"/>
  <c r="K19" i="410"/>
  <c r="W18" i="410"/>
  <c r="V18" i="410"/>
  <c r="U18" i="410"/>
  <c r="T18" i="410"/>
  <c r="S18" i="410"/>
  <c r="R18" i="410"/>
  <c r="P18" i="410"/>
  <c r="O18" i="410"/>
  <c r="N18" i="410"/>
  <c r="M18" i="410"/>
  <c r="L18" i="410"/>
  <c r="K18" i="410"/>
  <c r="W17" i="410"/>
  <c r="V17" i="410"/>
  <c r="U17" i="410"/>
  <c r="T17" i="410"/>
  <c r="S17" i="410"/>
  <c r="R17" i="410"/>
  <c r="P17" i="410"/>
  <c r="O17" i="410"/>
  <c r="N17" i="410"/>
  <c r="M17" i="410"/>
  <c r="L17" i="410"/>
  <c r="K17" i="410"/>
  <c r="W16" i="410"/>
  <c r="V16" i="410"/>
  <c r="U16" i="410"/>
  <c r="T16" i="410"/>
  <c r="P16" i="410"/>
  <c r="O16" i="410"/>
  <c r="N16" i="410"/>
  <c r="M16" i="410"/>
  <c r="W15" i="410"/>
  <c r="V15" i="410"/>
  <c r="U15" i="410"/>
  <c r="T15" i="410"/>
  <c r="P15" i="410"/>
  <c r="O15" i="410"/>
  <c r="N15" i="410"/>
  <c r="M15" i="410"/>
  <c r="W11" i="410"/>
  <c r="V11" i="410"/>
  <c r="U11" i="410"/>
  <c r="T11" i="410"/>
  <c r="S11" i="410"/>
  <c r="R11" i="410"/>
  <c r="P11" i="410"/>
  <c r="O11" i="410"/>
  <c r="N11" i="410"/>
  <c r="M11" i="410"/>
  <c r="L11" i="410"/>
  <c r="K11" i="410"/>
  <c r="W10" i="410"/>
  <c r="V10" i="410"/>
  <c r="U10" i="410"/>
  <c r="T10" i="410"/>
  <c r="S10" i="410"/>
  <c r="R10" i="410"/>
  <c r="P10" i="410"/>
  <c r="O10" i="410"/>
  <c r="N10" i="410"/>
  <c r="M10" i="410"/>
  <c r="L10" i="410"/>
  <c r="K10" i="410"/>
  <c r="W9" i="410"/>
  <c r="V9" i="410"/>
  <c r="U9" i="410"/>
  <c r="T9" i="410"/>
  <c r="S9" i="410"/>
  <c r="R9" i="410"/>
  <c r="P9" i="410"/>
  <c r="O9" i="410"/>
  <c r="N9" i="410"/>
  <c r="M9" i="410"/>
  <c r="L9" i="410"/>
  <c r="K9" i="410"/>
  <c r="W8" i="410"/>
  <c r="V8" i="410"/>
  <c r="U8" i="410"/>
  <c r="T8" i="410"/>
  <c r="S8" i="410"/>
  <c r="R8" i="410"/>
  <c r="P8" i="410"/>
  <c r="O8" i="410"/>
  <c r="N8" i="410"/>
  <c r="M8" i="410"/>
  <c r="L8" i="410"/>
  <c r="K8" i="410"/>
  <c r="W7" i="410"/>
  <c r="V7" i="410"/>
  <c r="U7" i="410"/>
  <c r="T7" i="410"/>
  <c r="S7" i="410"/>
  <c r="R7" i="410"/>
  <c r="P7" i="410"/>
  <c r="O7" i="410"/>
  <c r="N7" i="410"/>
  <c r="M7" i="410"/>
  <c r="L7" i="410"/>
  <c r="K7" i="410"/>
  <c r="W6" i="410"/>
  <c r="V6" i="410"/>
  <c r="U6" i="410"/>
  <c r="T6" i="410"/>
  <c r="S6" i="410"/>
  <c r="R6" i="410"/>
  <c r="P6" i="410"/>
  <c r="O6" i="410"/>
  <c r="N6" i="410"/>
  <c r="M6" i="410"/>
  <c r="L6" i="410"/>
  <c r="K6" i="410"/>
  <c r="W5" i="410"/>
  <c r="V5" i="410"/>
  <c r="U5" i="410"/>
  <c r="T5" i="410"/>
  <c r="S5" i="410"/>
  <c r="R5" i="410"/>
  <c r="P5" i="410"/>
  <c r="O5" i="410"/>
  <c r="N5" i="410"/>
  <c r="M5" i="410"/>
  <c r="L5" i="410"/>
  <c r="K5" i="410"/>
  <c r="V4" i="410"/>
  <c r="U4" i="410"/>
  <c r="W4" i="410" s="1"/>
  <c r="T4" i="410"/>
  <c r="O4" i="410"/>
  <c r="N4" i="410"/>
  <c r="P4" i="410" s="1"/>
  <c r="M4" i="410"/>
  <c r="V3" i="410"/>
  <c r="U3" i="410"/>
  <c r="W3" i="410" s="1"/>
  <c r="T3" i="410"/>
  <c r="O3" i="410"/>
  <c r="N3" i="410"/>
  <c r="P3" i="410" s="1"/>
  <c r="M3" i="410"/>
  <c r="M99" i="379" l="1"/>
  <c r="L99" i="379"/>
  <c r="K99" i="379"/>
  <c r="J99" i="379"/>
  <c r="M98" i="379"/>
  <c r="L98" i="379"/>
  <c r="K98" i="379"/>
  <c r="J98" i="379"/>
  <c r="M97" i="379"/>
  <c r="L97" i="379"/>
  <c r="K97" i="379"/>
  <c r="J97" i="379"/>
  <c r="M96" i="379"/>
  <c r="L96" i="379"/>
  <c r="K96" i="379"/>
  <c r="J96" i="379"/>
  <c r="M95" i="379"/>
  <c r="L95" i="379"/>
  <c r="K95" i="379"/>
  <c r="J95" i="379"/>
  <c r="M94" i="379"/>
  <c r="L94" i="379"/>
  <c r="K94" i="379"/>
  <c r="J94" i="379"/>
  <c r="M93" i="379"/>
  <c r="L93" i="379"/>
  <c r="K93" i="379"/>
  <c r="J93" i="379"/>
  <c r="M92" i="379"/>
  <c r="L92" i="379"/>
  <c r="K92" i="379"/>
  <c r="J92" i="379"/>
  <c r="M91" i="379"/>
  <c r="L91" i="379"/>
  <c r="K91" i="379"/>
  <c r="J91" i="379"/>
  <c r="M90" i="379"/>
  <c r="L90" i="379"/>
  <c r="K90" i="379"/>
  <c r="J90" i="379"/>
  <c r="M89" i="379"/>
  <c r="L89" i="379"/>
  <c r="K89" i="379"/>
  <c r="J89" i="379"/>
  <c r="M88" i="379"/>
  <c r="L88" i="379"/>
  <c r="K88" i="379"/>
  <c r="J88" i="379"/>
  <c r="M87" i="379"/>
  <c r="L87" i="379"/>
  <c r="K87" i="379"/>
  <c r="J87" i="379"/>
  <c r="M86" i="379"/>
  <c r="L86" i="379"/>
  <c r="K86" i="379"/>
  <c r="J86" i="379"/>
  <c r="M85" i="379"/>
  <c r="L85" i="379"/>
  <c r="K85" i="379"/>
  <c r="J85" i="379"/>
  <c r="M84" i="379"/>
  <c r="L84" i="379"/>
  <c r="K84" i="379"/>
  <c r="J84" i="379"/>
  <c r="M83" i="379"/>
  <c r="L83" i="379"/>
  <c r="K83" i="379"/>
  <c r="J83" i="379"/>
  <c r="M82" i="379"/>
  <c r="L82" i="379"/>
  <c r="K82" i="379"/>
  <c r="J82" i="379"/>
  <c r="M81" i="379"/>
  <c r="L81" i="379"/>
  <c r="K81" i="379"/>
  <c r="J81" i="379"/>
  <c r="M80" i="379"/>
  <c r="L80" i="379"/>
  <c r="K80" i="379"/>
  <c r="J80" i="379"/>
  <c r="M79" i="379"/>
  <c r="L79" i="379"/>
  <c r="K79" i="379"/>
  <c r="J79" i="379"/>
  <c r="M78" i="379"/>
  <c r="L78" i="379"/>
  <c r="K78" i="379"/>
  <c r="J78" i="379"/>
  <c r="M77" i="379"/>
  <c r="L77" i="379"/>
  <c r="K77" i="379"/>
  <c r="J77" i="379"/>
  <c r="M76" i="379"/>
  <c r="L76" i="379"/>
  <c r="K76" i="379"/>
  <c r="J76" i="379"/>
  <c r="M75" i="379"/>
  <c r="L75" i="379"/>
  <c r="K75" i="379"/>
  <c r="J75" i="379"/>
  <c r="M74" i="379"/>
  <c r="L74" i="379"/>
  <c r="K74" i="379"/>
  <c r="J74" i="379"/>
  <c r="M73" i="379"/>
  <c r="L73" i="379"/>
  <c r="K73" i="379"/>
  <c r="J73" i="379"/>
  <c r="M72" i="379"/>
  <c r="L72" i="379"/>
  <c r="K72" i="379"/>
  <c r="J72" i="379"/>
  <c r="M71" i="379"/>
  <c r="L71" i="379"/>
  <c r="K71" i="379"/>
  <c r="J71" i="379"/>
  <c r="M70" i="379"/>
  <c r="L70" i="379"/>
  <c r="K70" i="379"/>
  <c r="J70" i="379"/>
  <c r="M69" i="379"/>
  <c r="L69" i="379"/>
  <c r="K69" i="379"/>
  <c r="J69" i="379"/>
  <c r="M68" i="379"/>
  <c r="L68" i="379"/>
  <c r="K68" i="379"/>
  <c r="J68" i="379"/>
  <c r="M67" i="379"/>
  <c r="L67" i="379"/>
  <c r="K67" i="379"/>
  <c r="J67" i="379"/>
  <c r="M66" i="379"/>
  <c r="L66" i="379"/>
  <c r="K66" i="379"/>
  <c r="J66" i="379"/>
  <c r="M65" i="379"/>
  <c r="L65" i="379"/>
  <c r="K65" i="379"/>
  <c r="J65" i="379"/>
  <c r="M64" i="379"/>
  <c r="L64" i="379"/>
  <c r="K64" i="379"/>
  <c r="J64" i="379"/>
  <c r="M63" i="379"/>
  <c r="L63" i="379"/>
  <c r="K63" i="379"/>
  <c r="J63" i="379"/>
  <c r="M62" i="379"/>
  <c r="L62" i="379"/>
  <c r="K62" i="379"/>
  <c r="J62" i="379"/>
  <c r="M61" i="379"/>
  <c r="L61" i="379"/>
  <c r="K61" i="379"/>
  <c r="J61" i="379"/>
  <c r="M60" i="379"/>
  <c r="L60" i="379"/>
  <c r="K60" i="379"/>
  <c r="J60" i="379"/>
  <c r="M59" i="379"/>
  <c r="L59" i="379"/>
  <c r="K59" i="379"/>
  <c r="J59" i="379"/>
  <c r="M58" i="379"/>
  <c r="L58" i="379"/>
  <c r="K58" i="379"/>
  <c r="J58" i="379"/>
  <c r="M57" i="379"/>
  <c r="L57" i="379"/>
  <c r="K57" i="379"/>
  <c r="J57" i="379"/>
  <c r="M56" i="379"/>
  <c r="L56" i="379"/>
  <c r="K56" i="379"/>
  <c r="J56" i="379"/>
  <c r="M55" i="379"/>
  <c r="L55" i="379"/>
  <c r="K55" i="379"/>
  <c r="J55" i="379"/>
  <c r="M54" i="379"/>
  <c r="L54" i="379"/>
  <c r="K54" i="379"/>
  <c r="J54" i="379"/>
  <c r="M53" i="379"/>
  <c r="L53" i="379"/>
  <c r="K53" i="379"/>
  <c r="J53" i="379"/>
  <c r="M52" i="379"/>
  <c r="L52" i="379"/>
  <c r="K52" i="379"/>
  <c r="J52" i="379"/>
  <c r="M51" i="379"/>
  <c r="L51" i="379"/>
  <c r="K51" i="379"/>
  <c r="J51" i="379"/>
  <c r="M50" i="379"/>
  <c r="L50" i="379"/>
  <c r="K50" i="379"/>
  <c r="J50" i="379"/>
  <c r="M49" i="379"/>
  <c r="L49" i="379"/>
  <c r="K49" i="379"/>
  <c r="J49" i="379"/>
  <c r="M48" i="379"/>
  <c r="L48" i="379"/>
  <c r="K48" i="379"/>
  <c r="J48" i="379"/>
  <c r="M47" i="379"/>
  <c r="L47" i="379"/>
  <c r="K47" i="379"/>
  <c r="J47" i="379"/>
  <c r="M46" i="379"/>
  <c r="L46" i="379"/>
  <c r="K46" i="379"/>
  <c r="J46" i="379"/>
  <c r="M45" i="379"/>
  <c r="L45" i="379"/>
  <c r="K45" i="379"/>
  <c r="J45" i="379"/>
  <c r="M44" i="379"/>
  <c r="L44" i="379"/>
  <c r="K44" i="379"/>
  <c r="J44" i="379"/>
  <c r="M43" i="379"/>
  <c r="L43" i="379"/>
  <c r="K43" i="379"/>
  <c r="J43" i="379"/>
  <c r="M42" i="379"/>
  <c r="L42" i="379"/>
  <c r="K42" i="379"/>
  <c r="J42" i="379"/>
  <c r="M41" i="379"/>
  <c r="L41" i="379"/>
  <c r="K41" i="379"/>
  <c r="J41" i="379"/>
  <c r="M40" i="379"/>
  <c r="L40" i="379"/>
  <c r="K40" i="379"/>
  <c r="J40" i="379"/>
  <c r="M39" i="379"/>
  <c r="L39" i="379"/>
  <c r="K39" i="379"/>
  <c r="J39" i="379"/>
  <c r="M38" i="379"/>
  <c r="L38" i="379"/>
  <c r="K38" i="379"/>
  <c r="J38" i="379"/>
  <c r="M37" i="379"/>
  <c r="L37" i="379"/>
  <c r="K37" i="379"/>
  <c r="J37" i="379"/>
  <c r="M36" i="379"/>
  <c r="L36" i="379"/>
  <c r="K36" i="379"/>
  <c r="J36" i="379"/>
  <c r="M35" i="379"/>
  <c r="L35" i="379"/>
  <c r="K35" i="379"/>
  <c r="J35" i="379"/>
  <c r="M34" i="379"/>
  <c r="L34" i="379"/>
  <c r="K34" i="379"/>
  <c r="J34" i="379"/>
  <c r="M33" i="379"/>
  <c r="L33" i="379"/>
  <c r="K33" i="379"/>
  <c r="J33" i="379"/>
  <c r="M32" i="379"/>
  <c r="L32" i="379"/>
  <c r="K32" i="379"/>
  <c r="J32" i="379"/>
  <c r="M31" i="379"/>
  <c r="L31" i="379"/>
  <c r="K31" i="379"/>
  <c r="J31" i="379"/>
  <c r="M30" i="379"/>
  <c r="L30" i="379"/>
  <c r="K30" i="379"/>
  <c r="J30" i="379"/>
  <c r="M29" i="379"/>
  <c r="L29" i="379"/>
  <c r="K29" i="379"/>
  <c r="J29" i="379"/>
  <c r="M28" i="379"/>
  <c r="L28" i="379"/>
  <c r="K28" i="379"/>
  <c r="J28" i="379"/>
  <c r="M27" i="379"/>
  <c r="L27" i="379"/>
  <c r="K27" i="379"/>
  <c r="J27" i="379"/>
  <c r="M26" i="379"/>
  <c r="L26" i="379"/>
  <c r="K26" i="379"/>
  <c r="J26" i="379"/>
  <c r="M25" i="379"/>
  <c r="L25" i="379"/>
  <c r="K25" i="379"/>
  <c r="J25" i="379"/>
  <c r="M24" i="379"/>
  <c r="L24" i="379"/>
  <c r="K24" i="379"/>
  <c r="J24" i="379"/>
  <c r="M23" i="379"/>
  <c r="L23" i="379"/>
  <c r="K23" i="379"/>
  <c r="J23" i="379"/>
  <c r="M22" i="379"/>
  <c r="L22" i="379"/>
  <c r="K22" i="379"/>
  <c r="J22" i="379"/>
  <c r="M21" i="379"/>
  <c r="L21" i="379"/>
  <c r="K21" i="379"/>
  <c r="J21" i="379"/>
  <c r="M20" i="379"/>
  <c r="L20" i="379"/>
  <c r="K20" i="379"/>
  <c r="J20" i="379"/>
  <c r="M19" i="379"/>
  <c r="L19" i="379"/>
  <c r="K19" i="379"/>
  <c r="J19" i="379"/>
  <c r="M18" i="379"/>
  <c r="L18" i="379"/>
  <c r="K18" i="379"/>
  <c r="J18" i="379"/>
  <c r="M17" i="379"/>
  <c r="L17" i="379"/>
  <c r="K17" i="379"/>
  <c r="J17" i="379"/>
  <c r="M16" i="379"/>
  <c r="L16" i="379"/>
  <c r="K16" i="379"/>
  <c r="J16" i="379"/>
  <c r="M15" i="379"/>
  <c r="L15" i="379"/>
  <c r="K15" i="379"/>
  <c r="J15" i="379"/>
  <c r="M14" i="379"/>
  <c r="L14" i="379"/>
  <c r="K14" i="379"/>
  <c r="J14" i="379"/>
  <c r="M13" i="379"/>
  <c r="L13" i="379"/>
  <c r="K13" i="379"/>
  <c r="J13" i="379"/>
  <c r="M12" i="379"/>
  <c r="L12" i="379"/>
  <c r="K12" i="379"/>
  <c r="J12" i="379"/>
  <c r="M11" i="379"/>
  <c r="L11" i="379"/>
  <c r="K11" i="379"/>
  <c r="J11" i="379"/>
  <c r="J10" i="379"/>
  <c r="J9" i="379"/>
  <c r="J8" i="379"/>
  <c r="M7" i="379"/>
  <c r="L7" i="379"/>
  <c r="K7" i="379"/>
  <c r="J7" i="379"/>
  <c r="J6" i="379"/>
  <c r="J5" i="379"/>
  <c r="J4" i="379"/>
  <c r="M3" i="379"/>
  <c r="L3" i="379"/>
  <c r="K3" i="379"/>
  <c r="J3" i="379"/>
  <c r="N15" i="381"/>
  <c r="M15" i="381"/>
  <c r="L15" i="381"/>
  <c r="N14" i="381"/>
  <c r="M14" i="381"/>
  <c r="L14" i="381"/>
  <c r="N13" i="381"/>
  <c r="M13" i="381"/>
  <c r="L13" i="381"/>
  <c r="N12" i="381"/>
  <c r="M12" i="381"/>
  <c r="L12" i="381"/>
  <c r="N11" i="381"/>
  <c r="M11" i="381"/>
  <c r="L11" i="381"/>
  <c r="N10" i="381"/>
  <c r="M10" i="381"/>
  <c r="L10" i="381"/>
  <c r="N9" i="381"/>
  <c r="M9" i="381"/>
  <c r="L9" i="381"/>
  <c r="N8" i="381"/>
  <c r="M8" i="381"/>
  <c r="L8" i="381"/>
  <c r="N7" i="381"/>
  <c r="M7" i="381"/>
  <c r="L7" i="381"/>
  <c r="N6" i="381"/>
  <c r="M6" i="381"/>
  <c r="L6" i="381"/>
  <c r="N5" i="381"/>
  <c r="M5" i="381"/>
  <c r="L5" i="381"/>
  <c r="N4" i="381"/>
  <c r="M4" i="381"/>
  <c r="L4" i="381"/>
  <c r="N3" i="381"/>
  <c r="M3" i="381"/>
  <c r="L3" i="381"/>
  <c r="N49" i="378"/>
  <c r="M49" i="378"/>
  <c r="L49" i="378"/>
  <c r="N48" i="378"/>
  <c r="M48" i="378"/>
  <c r="L48" i="378"/>
  <c r="N47" i="378"/>
  <c r="M47" i="378"/>
  <c r="L47" i="378"/>
  <c r="N46" i="378"/>
  <c r="M46" i="378"/>
  <c r="L46" i="378"/>
  <c r="N45" i="378"/>
  <c r="M45" i="378"/>
  <c r="L45" i="378"/>
  <c r="N44" i="378"/>
  <c r="M44" i="378"/>
  <c r="L44" i="378"/>
  <c r="N43" i="378"/>
  <c r="M43" i="378"/>
  <c r="L43" i="378"/>
  <c r="N42" i="378"/>
  <c r="M42" i="378"/>
  <c r="L42" i="378"/>
  <c r="N41" i="378"/>
  <c r="M41" i="378"/>
  <c r="L41" i="378"/>
  <c r="N40" i="378"/>
  <c r="M40" i="378"/>
  <c r="L40" i="378"/>
  <c r="N39" i="378"/>
  <c r="M39" i="378"/>
  <c r="L39" i="378"/>
  <c r="N38" i="378"/>
  <c r="M38" i="378"/>
  <c r="L38" i="378"/>
  <c r="N37" i="378"/>
  <c r="M37" i="378"/>
  <c r="L37" i="378"/>
  <c r="N36" i="378"/>
  <c r="M36" i="378"/>
  <c r="L36" i="378"/>
  <c r="N31" i="378"/>
  <c r="M31" i="378"/>
  <c r="L31" i="378"/>
  <c r="N30" i="378"/>
  <c r="M30" i="378"/>
  <c r="L30" i="378"/>
  <c r="N29" i="378"/>
  <c r="M29" i="378"/>
  <c r="L29" i="378"/>
  <c r="N28" i="378"/>
  <c r="M28" i="378"/>
  <c r="L28" i="378"/>
  <c r="N27" i="378"/>
  <c r="M27" i="378"/>
  <c r="L27" i="378"/>
  <c r="N26" i="378"/>
  <c r="M26" i="378"/>
  <c r="L26" i="378"/>
  <c r="N25" i="378"/>
  <c r="M25" i="378"/>
  <c r="L25" i="378"/>
  <c r="N24" i="378"/>
  <c r="M24" i="378"/>
  <c r="L24" i="378"/>
  <c r="N23" i="378"/>
  <c r="M23" i="378"/>
  <c r="L23" i="378"/>
  <c r="N22" i="378"/>
  <c r="M22" i="378"/>
  <c r="L22" i="378"/>
  <c r="N21" i="378"/>
  <c r="M21" i="378"/>
  <c r="L21" i="378"/>
  <c r="N20" i="378"/>
  <c r="M20" i="378"/>
  <c r="L20" i="378"/>
  <c r="N19" i="378"/>
  <c r="M19" i="378"/>
  <c r="L19" i="378"/>
  <c r="N16" i="378"/>
  <c r="M16" i="378"/>
  <c r="L16" i="378"/>
  <c r="N15" i="378"/>
  <c r="M15" i="378"/>
  <c r="L15" i="378"/>
  <c r="N14" i="378"/>
  <c r="M14" i="378"/>
  <c r="L14" i="378"/>
  <c r="N13" i="378"/>
  <c r="M13" i="378"/>
  <c r="L13" i="378"/>
  <c r="N12" i="378"/>
  <c r="M12" i="378"/>
  <c r="L12" i="378"/>
  <c r="N11" i="378"/>
  <c r="M11" i="378"/>
  <c r="L11" i="378"/>
  <c r="N10" i="378"/>
  <c r="M10" i="378"/>
  <c r="L10" i="378"/>
  <c r="N9" i="378"/>
  <c r="M9" i="378"/>
  <c r="L9" i="378"/>
  <c r="N8" i="378"/>
  <c r="M8" i="378"/>
  <c r="L8" i="378"/>
  <c r="N7" i="378"/>
  <c r="L7" i="378"/>
  <c r="N6" i="378"/>
  <c r="M6" i="378"/>
  <c r="L6" i="378"/>
  <c r="N5" i="378"/>
  <c r="M5" i="378"/>
  <c r="M16" i="390"/>
  <c r="L16" i="390"/>
  <c r="K16" i="390"/>
  <c r="M15" i="390"/>
  <c r="L15" i="390"/>
  <c r="K15" i="390"/>
  <c r="M14" i="390"/>
  <c r="L14" i="390"/>
  <c r="K14" i="390"/>
  <c r="M13" i="390"/>
  <c r="L13" i="390"/>
  <c r="K13" i="390"/>
  <c r="M12" i="390"/>
  <c r="L12" i="390"/>
  <c r="K12" i="390"/>
  <c r="M11" i="390"/>
  <c r="L11" i="390"/>
  <c r="K11" i="390"/>
  <c r="M10" i="390"/>
  <c r="L10" i="390"/>
  <c r="K10" i="390"/>
  <c r="M9" i="390"/>
  <c r="L9" i="390"/>
  <c r="K9" i="390"/>
  <c r="M8" i="390"/>
  <c r="L8" i="390"/>
  <c r="K8" i="390"/>
  <c r="M7" i="390"/>
  <c r="L7" i="390"/>
  <c r="K7" i="390"/>
  <c r="M6" i="390"/>
  <c r="L6" i="390"/>
  <c r="K6" i="390"/>
  <c r="M5" i="390"/>
  <c r="L5" i="390"/>
  <c r="K5" i="390"/>
  <c r="M4" i="390"/>
  <c r="L4" i="390"/>
  <c r="K4" i="390"/>
  <c r="M3" i="390"/>
  <c r="L3" i="390"/>
  <c r="K3" i="390"/>
  <c r="M2" i="390"/>
  <c r="L2" i="390"/>
  <c r="K2" i="390"/>
  <c r="N50" i="388"/>
  <c r="M50" i="388"/>
  <c r="L50" i="388"/>
  <c r="N49" i="388"/>
  <c r="M49" i="388"/>
  <c r="L49" i="388"/>
  <c r="N48" i="388"/>
  <c r="M48" i="388"/>
  <c r="L48" i="388"/>
  <c r="N47" i="388"/>
  <c r="M47" i="388"/>
  <c r="L47" i="388"/>
  <c r="N46" i="388"/>
  <c r="M46" i="388"/>
  <c r="L46" i="388"/>
  <c r="N45" i="388"/>
  <c r="M45" i="388"/>
  <c r="L45" i="388"/>
  <c r="N44" i="388"/>
  <c r="M44" i="388"/>
  <c r="L44" i="388"/>
  <c r="N43" i="388"/>
  <c r="M43" i="388"/>
  <c r="L43" i="388"/>
  <c r="N42" i="388"/>
  <c r="M42" i="388"/>
  <c r="L42" i="388"/>
  <c r="N41" i="388"/>
  <c r="M41" i="388"/>
  <c r="L41" i="388"/>
  <c r="N40" i="388"/>
  <c r="M40" i="388"/>
  <c r="L40" i="388"/>
  <c r="N39" i="388"/>
  <c r="M39" i="388"/>
  <c r="L39" i="388"/>
  <c r="N38" i="388"/>
  <c r="M38" i="388"/>
  <c r="L38" i="388"/>
  <c r="N37" i="388"/>
  <c r="M37" i="388"/>
  <c r="L37" i="388"/>
  <c r="N36" i="388"/>
  <c r="M36" i="388"/>
  <c r="L36" i="388"/>
  <c r="N33" i="388"/>
  <c r="M33" i="388"/>
  <c r="L33" i="388"/>
  <c r="N32" i="388"/>
  <c r="M32" i="388"/>
  <c r="L32" i="388"/>
  <c r="N31" i="388"/>
  <c r="M31" i="388"/>
  <c r="L31" i="388"/>
  <c r="N30" i="388"/>
  <c r="M30" i="388"/>
  <c r="L30" i="388"/>
  <c r="N29" i="388"/>
  <c r="M29" i="388"/>
  <c r="L29" i="388"/>
  <c r="N28" i="388"/>
  <c r="M28" i="388"/>
  <c r="L28" i="388"/>
  <c r="N27" i="388"/>
  <c r="M27" i="388"/>
  <c r="L27" i="388"/>
  <c r="N26" i="388"/>
  <c r="M26" i="388"/>
  <c r="L26" i="388"/>
  <c r="N25" i="388"/>
  <c r="M25" i="388"/>
  <c r="L25" i="388"/>
  <c r="N24" i="388"/>
  <c r="M24" i="388"/>
  <c r="L24" i="388"/>
  <c r="N23" i="388"/>
  <c r="M23" i="388"/>
  <c r="L23" i="388"/>
  <c r="N22" i="388"/>
  <c r="M22" i="388"/>
  <c r="L22" i="388"/>
  <c r="N21" i="388"/>
  <c r="M21" i="388"/>
  <c r="L21" i="388"/>
  <c r="N20" i="388"/>
  <c r="M20" i="388"/>
  <c r="L20" i="388"/>
  <c r="N19" i="388"/>
  <c r="N16" i="388"/>
  <c r="M16" i="388"/>
  <c r="L16" i="388"/>
  <c r="N15" i="388"/>
  <c r="M15" i="388"/>
  <c r="L15" i="388"/>
  <c r="N14" i="388"/>
  <c r="M14" i="388"/>
  <c r="L14" i="388"/>
  <c r="N13" i="388"/>
  <c r="M13" i="388"/>
  <c r="L13" i="388"/>
  <c r="N12" i="388"/>
  <c r="M12" i="388"/>
  <c r="L12" i="388"/>
  <c r="N11" i="388"/>
  <c r="M11" i="388"/>
  <c r="L11" i="388"/>
  <c r="N10" i="388"/>
  <c r="M10" i="388"/>
  <c r="L10" i="388"/>
  <c r="N9" i="388"/>
  <c r="M9" i="388"/>
  <c r="L9" i="388"/>
  <c r="N8" i="388"/>
  <c r="M8" i="388"/>
  <c r="L8" i="388"/>
  <c r="N7" i="388"/>
  <c r="M7" i="388"/>
  <c r="L7" i="388"/>
  <c r="N6" i="388"/>
  <c r="M6" i="388"/>
  <c r="L6" i="388"/>
  <c r="N5" i="388"/>
  <c r="M5" i="388"/>
  <c r="L5" i="388"/>
  <c r="N4" i="388"/>
  <c r="M4" i="388"/>
  <c r="L4" i="388"/>
  <c r="N3" i="388"/>
  <c r="M3" i="388"/>
  <c r="L3" i="388"/>
  <c r="N2" i="388"/>
  <c r="M2" i="388"/>
  <c r="L2" i="388"/>
  <c r="Q5" i="392"/>
  <c r="P5" i="392"/>
  <c r="O5" i="392"/>
  <c r="N5" i="392"/>
  <c r="M5" i="392"/>
  <c r="L5" i="392"/>
  <c r="K5" i="392"/>
  <c r="Q4" i="392"/>
  <c r="P4" i="392"/>
  <c r="O4" i="392"/>
  <c r="N4" i="392"/>
  <c r="M4" i="392"/>
  <c r="L4" i="392"/>
  <c r="K4" i="392"/>
  <c r="Q3" i="392"/>
  <c r="P3" i="392"/>
  <c r="O3" i="392"/>
  <c r="N3" i="392"/>
  <c r="M3" i="392"/>
  <c r="L3" i="392"/>
  <c r="N16" i="389"/>
  <c r="M16" i="389"/>
  <c r="L16" i="389"/>
  <c r="N15" i="389"/>
  <c r="M15" i="389"/>
  <c r="L15" i="389"/>
  <c r="N14" i="389"/>
  <c r="M14" i="389"/>
  <c r="L14" i="389"/>
  <c r="N13" i="389"/>
  <c r="M13" i="389"/>
  <c r="L13" i="389"/>
  <c r="N12" i="389"/>
  <c r="M12" i="389"/>
  <c r="L12" i="389"/>
  <c r="N11" i="389"/>
  <c r="M11" i="389"/>
  <c r="L11" i="389"/>
  <c r="N10" i="389"/>
  <c r="M10" i="389"/>
  <c r="L10" i="389"/>
  <c r="N9" i="389"/>
  <c r="M9" i="389"/>
  <c r="L9" i="389"/>
  <c r="N8" i="389"/>
  <c r="M8" i="389"/>
  <c r="L8" i="389"/>
  <c r="N7" i="389"/>
  <c r="M7" i="389"/>
  <c r="L7" i="389"/>
  <c r="N6" i="389"/>
  <c r="M6" i="389"/>
  <c r="L6" i="389"/>
  <c r="N5" i="389"/>
  <c r="M5" i="389"/>
  <c r="L5" i="389"/>
  <c r="N4" i="389"/>
  <c r="M4" i="389"/>
  <c r="L4" i="389"/>
  <c r="N49" i="387"/>
  <c r="M49" i="387"/>
  <c r="L49" i="387"/>
  <c r="N48" i="387"/>
  <c r="M48" i="387"/>
  <c r="L48" i="387"/>
  <c r="N47" i="387"/>
  <c r="M47" i="387"/>
  <c r="L47" i="387"/>
  <c r="N46" i="387"/>
  <c r="M46" i="387"/>
  <c r="L46" i="387"/>
  <c r="N45" i="387"/>
  <c r="M45" i="387"/>
  <c r="L45" i="387"/>
  <c r="N44" i="387"/>
  <c r="M44" i="387"/>
  <c r="L44" i="387"/>
  <c r="N43" i="387"/>
  <c r="M43" i="387"/>
  <c r="L43" i="387"/>
  <c r="N42" i="387"/>
  <c r="M42" i="387"/>
  <c r="L42" i="387"/>
  <c r="N41" i="387"/>
  <c r="M41" i="387"/>
  <c r="L41" i="387"/>
  <c r="N40" i="387"/>
  <c r="M40" i="387"/>
  <c r="L40" i="387"/>
  <c r="N39" i="387"/>
  <c r="M39" i="387"/>
  <c r="L39" i="387"/>
  <c r="N38" i="387"/>
  <c r="M38" i="387"/>
  <c r="L38" i="387"/>
  <c r="N37" i="387"/>
  <c r="M37" i="387"/>
  <c r="L37" i="387"/>
  <c r="N32" i="387"/>
  <c r="M32" i="387"/>
  <c r="L32" i="387"/>
  <c r="N31" i="387"/>
  <c r="M31" i="387"/>
  <c r="L31" i="387"/>
  <c r="N30" i="387"/>
  <c r="M30" i="387"/>
  <c r="L30" i="387"/>
  <c r="N29" i="387"/>
  <c r="M29" i="387"/>
  <c r="L29" i="387"/>
  <c r="N28" i="387"/>
  <c r="M28" i="387"/>
  <c r="L28" i="387"/>
  <c r="N27" i="387"/>
  <c r="M27" i="387"/>
  <c r="L27" i="387"/>
  <c r="N26" i="387"/>
  <c r="M26" i="387"/>
  <c r="L26" i="387"/>
  <c r="N25" i="387"/>
  <c r="M25" i="387"/>
  <c r="L25" i="387"/>
  <c r="N24" i="387"/>
  <c r="M24" i="387"/>
  <c r="L24" i="387"/>
  <c r="N23" i="387"/>
  <c r="M23" i="387"/>
  <c r="L23" i="387"/>
  <c r="N22" i="387"/>
  <c r="M22" i="387"/>
  <c r="L22" i="387"/>
  <c r="N21" i="387"/>
  <c r="M21" i="387"/>
  <c r="L21" i="387"/>
  <c r="N20" i="387"/>
  <c r="M20" i="387"/>
  <c r="L20" i="387"/>
  <c r="N16" i="387"/>
  <c r="M16" i="387"/>
  <c r="L16" i="387"/>
  <c r="N15" i="387"/>
  <c r="M15" i="387"/>
  <c r="L15" i="387"/>
  <c r="N14" i="387"/>
  <c r="M14" i="387"/>
  <c r="L14" i="387"/>
  <c r="N13" i="387"/>
  <c r="M13" i="387"/>
  <c r="L13" i="387"/>
  <c r="N12" i="387"/>
  <c r="M12" i="387"/>
  <c r="L12" i="387"/>
  <c r="N11" i="387"/>
  <c r="M11" i="387"/>
  <c r="L11" i="387"/>
  <c r="N10" i="387"/>
  <c r="M10" i="387"/>
  <c r="L10" i="387"/>
  <c r="N9" i="387"/>
  <c r="M9" i="387"/>
  <c r="L9" i="387"/>
  <c r="N8" i="387"/>
  <c r="M8" i="387"/>
  <c r="L8" i="387"/>
  <c r="N7" i="387"/>
  <c r="M7" i="387"/>
  <c r="L7" i="387"/>
  <c r="N6" i="387"/>
  <c r="M6" i="387"/>
  <c r="L6" i="387"/>
  <c r="N5" i="387"/>
  <c r="M5" i="387"/>
  <c r="L5" i="387"/>
  <c r="N4" i="387"/>
  <c r="M4" i="387"/>
  <c r="L4" i="387"/>
  <c r="K5" i="391"/>
  <c r="K4" i="391"/>
  <c r="L51" i="388" l="1"/>
  <c r="N51" i="388" l="1"/>
  <c r="M17" i="390"/>
  <c r="K17" i="390"/>
  <c r="N17" i="388"/>
  <c r="N34" i="388"/>
  <c r="L17" i="390"/>
  <c r="M51" i="388"/>
  <c r="L51" i="387" l="1"/>
  <c r="N51" i="387"/>
  <c r="M34" i="387"/>
  <c r="N34" i="387"/>
  <c r="L34" i="387"/>
  <c r="M18" i="387"/>
  <c r="M51" i="387"/>
  <c r="N18" i="387"/>
  <c r="L18" i="387" l="1"/>
  <c r="M16" i="381" l="1"/>
  <c r="L16" i="381"/>
  <c r="L17" i="378"/>
  <c r="N16" i="381"/>
  <c r="L32" i="378"/>
  <c r="M32" i="378"/>
  <c r="N32" i="378"/>
  <c r="N1" i="377" l="1"/>
  <c r="N2" i="377"/>
  <c r="T2" i="377"/>
  <c r="T1" i="377"/>
  <c r="M34" i="388"/>
  <c r="L34" i="388"/>
  <c r="M17" i="388"/>
  <c r="L17" i="388"/>
</calcChain>
</file>

<file path=xl/sharedStrings.xml><?xml version="1.0" encoding="utf-8"?>
<sst xmlns="http://schemas.openxmlformats.org/spreadsheetml/2006/main" count="226" uniqueCount="103">
  <si>
    <t xml:space="preserve"> </t>
  </si>
  <si>
    <t/>
  </si>
  <si>
    <t>3.0 to 3.4</t>
  </si>
  <si>
    <t>2.5 to 2.9</t>
  </si>
  <si>
    <t>2.0 to 2.4</t>
  </si>
  <si>
    <t>1.5 to 1.9</t>
  </si>
  <si>
    <t>1.0 to 1.4</t>
  </si>
  <si>
    <t>0.5 to 0.9</t>
  </si>
  <si>
    <t>0.0 to 0.4</t>
  </si>
  <si>
    <t>Chart 7</t>
  </si>
  <si>
    <t>Aggregate probability distribution of longer-term inflation expectations</t>
  </si>
  <si>
    <t>Chart 9</t>
  </si>
  <si>
    <t>Chart 10</t>
  </si>
  <si>
    <t>Aggregate probability distribution of longer-term GDP growth expectations</t>
  </si>
  <si>
    <t>Chart 6</t>
  </si>
  <si>
    <t>Aggregate probability distribution of longer-term unemployment rate expectations</t>
  </si>
  <si>
    <t>Chart 8</t>
  </si>
  <si>
    <t>Chart 5</t>
  </si>
  <si>
    <t>Average point forecast</t>
  </si>
  <si>
    <t>Median point forecast</t>
  </si>
  <si>
    <t>Mean of the aggregate probability distribution</t>
  </si>
  <si>
    <t>HICP Inflation</t>
  </si>
  <si>
    <t>HICP inflation excl. energy, food, alchol and tobacco</t>
  </si>
  <si>
    <t>Chart 1</t>
  </si>
  <si>
    <t>Chart 3</t>
  </si>
  <si>
    <t>Distribution of point expectations for HICP inflation in the longer term</t>
  </si>
  <si>
    <t>Chart 4</t>
  </si>
  <si>
    <t>Longer-term inflation expectations</t>
  </si>
  <si>
    <t>(percentages of respondents)</t>
  </si>
  <si>
    <t>Expectations for other variables</t>
  </si>
  <si>
    <t>Interest rate on ECB's main refinancing operations (%)</t>
  </si>
  <si>
    <t>USD/EUR exchange rate</t>
  </si>
  <si>
    <t>Oil price (USD)</t>
  </si>
  <si>
    <t>Annual growth in compensation peremployee (annual percentage changes)</t>
  </si>
  <si>
    <t>Inflation expectations: overall HICP and HICP excluding energy, food, alcohol and tobacco</t>
  </si>
  <si>
    <t>Expectations for real GDP growth</t>
  </si>
  <si>
    <t>Expectations for the unemployment rate</t>
  </si>
  <si>
    <t>Chart 11</t>
  </si>
  <si>
    <t>Chart 12</t>
  </si>
  <si>
    <t>* Bins might not sum exactly to 100 % due to roundings</t>
  </si>
  <si>
    <t>5.5 to 5.9</t>
  </si>
  <si>
    <t>6.0 to 6.4</t>
  </si>
  <si>
    <t>6.5 to 6.9</t>
  </si>
  <si>
    <t>7.0 to 7.4</t>
  </si>
  <si>
    <t>7.5 to 7.9</t>
  </si>
  <si>
    <t>8.0 to 8.4</t>
  </si>
  <si>
    <t>8.5 to 8.9</t>
  </si>
  <si>
    <t>9.0 to 9.4</t>
  </si>
  <si>
    <t>9.5 to 9.9</t>
  </si>
  <si>
    <t>mean</t>
  </si>
  <si>
    <t>Expected profile of quarter-on-quarter GDP growth</t>
  </si>
  <si>
    <t>SPF s.d. range</t>
  </si>
  <si>
    <t>-s.d.</t>
  </si>
  <si>
    <t>+s.d.</t>
  </si>
  <si>
    <t>s.d.</t>
  </si>
  <si>
    <t>Forecast profile of real GDP level</t>
  </si>
  <si>
    <t>2022Q3</t>
  </si>
  <si>
    <t>Chart 13</t>
  </si>
  <si>
    <t>Chart 14</t>
  </si>
  <si>
    <t>Q2 2022</t>
  </si>
  <si>
    <t>Q1 2020 SPF</t>
  </si>
  <si>
    <t>2022Q4</t>
  </si>
  <si>
    <t>3.5 to 3.9</t>
  </si>
  <si>
    <t>≥ 4.0</t>
  </si>
  <si>
    <t>Q3 2022</t>
  </si>
  <si>
    <t>&lt; 0.0</t>
  </si>
  <si>
    <r>
      <rPr>
        <sz val="10"/>
        <rFont val="Calibri"/>
        <family val="2"/>
      </rPr>
      <t>≥</t>
    </r>
    <r>
      <rPr>
        <sz val="10"/>
        <rFont val="Times New Roman"/>
        <family val="1"/>
      </rPr>
      <t xml:space="preserve"> 10</t>
    </r>
    <r>
      <rPr>
        <sz val="10"/>
        <rFont val="Times New Roman"/>
        <family val="2"/>
      </rPr>
      <t>.0</t>
    </r>
  </si>
  <si>
    <t>2.0  to   2.4</t>
  </si>
  <si>
    <t>2.5  to   2.9</t>
  </si>
  <si>
    <t>1.5  to   1.9</t>
  </si>
  <si>
    <t>1.0  to   1.4</t>
  </si>
  <si>
    <t>0.5  to   0.9</t>
  </si>
  <si>
    <t>0.0  to   0.4</t>
  </si>
  <si>
    <t>3.0  to   3.4</t>
  </si>
  <si>
    <t>3.5  to   3.9</t>
  </si>
  <si>
    <t>2023Q1</t>
  </si>
  <si>
    <t>Q4 2022</t>
  </si>
  <si>
    <t>2023Q2</t>
  </si>
  <si>
    <t>4.5 to 4.9</t>
  </si>
  <si>
    <t>&lt;4.0</t>
  </si>
  <si>
    <t>≥ 5.0</t>
  </si>
  <si>
    <t>&lt; -1.0</t>
  </si>
  <si>
    <t>Q1 2023</t>
  </si>
  <si>
    <t>4.0 to 4.4</t>
  </si>
  <si>
    <t>≥ 2.5</t>
  </si>
  <si>
    <t>≤ 1.5</t>
  </si>
  <si>
    <t>22 Q2 2</t>
  </si>
  <si>
    <t>22 Q3 2</t>
  </si>
  <si>
    <t>Q2 2023</t>
  </si>
  <si>
    <t>-0.5  to     -0.9</t>
  </si>
  <si>
    <t>0.0  to      -0.4</t>
  </si>
  <si>
    <t>Chart 2</t>
  </si>
  <si>
    <t>Q4 2022 SPF</t>
  </si>
  <si>
    <t>Q1 2022 SPF</t>
  </si>
  <si>
    <t>December 2022 BMPE</t>
  </si>
  <si>
    <t>Q1 2023 SPF</t>
  </si>
  <si>
    <t>Q3 2023</t>
  </si>
  <si>
    <t>December 2022 Eurosystem staff macroeconomic projections</t>
  </si>
  <si>
    <t>Aggregate expected probability distributions for inflation 2023 - 2025</t>
  </si>
  <si>
    <t>Aggregate probability distributions for GDP growth expectations 2023 - 2025</t>
  </si>
  <si>
    <t>Forcast profile of real GDP level</t>
  </si>
  <si>
    <t>Aggregate probability distributions for the unemployment rate 2023 - 2025</t>
  </si>
  <si>
    <t>5.0 to 5.4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</si>
</sst>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000"/>
    <numFmt numFmtId="166" formatCode="0.0######"/>
    <numFmt numFmtId="167" formatCode="0.000"/>
    <numFmt numFmtId="168" formatCode="mmm\ yy"/>
  </numFmts>
  <fonts count="56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ms Rmn"/>
    </font>
    <font>
      <sz val="11"/>
      <color theme="0"/>
      <name val="Calibri"/>
      <family val="2"/>
      <scheme val="minor"/>
    </font>
    <font>
      <b/>
      <sz val="9.5"/>
      <color rgb="FF003299"/>
      <name val="Arial"/>
      <family val="2"/>
    </font>
    <font>
      <b/>
      <sz val="9"/>
      <color rgb="FF003299"/>
      <name val="Arial"/>
      <family val="2"/>
    </font>
    <font>
      <sz val="10"/>
      <color indexed="10"/>
      <name val="Arial"/>
      <family val="2"/>
    </font>
    <font>
      <b/>
      <sz val="8"/>
      <color theme="1"/>
      <name val="Arial"/>
      <family val="2"/>
    </font>
    <font>
      <b/>
      <sz val="10"/>
      <color rgb="FF003894"/>
      <name val="Arial"/>
      <family val="2"/>
    </font>
    <font>
      <sz val="6"/>
      <color rgb="FF003299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Times New Roman"/>
      <family val="1"/>
    </font>
    <font>
      <sz val="10"/>
      <color rgb="FF9C0006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Calibri"/>
      <family val="2"/>
    </font>
    <font>
      <sz val="10"/>
      <name val="Times New Roman"/>
      <family val="2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07">
    <xf numFmtId="0" fontId="0" fillId="0" borderId="0"/>
    <xf numFmtId="0" fontId="28" fillId="0" borderId="0" applyNumberFormat="0" applyFill="0" applyBorder="0" applyAlignment="0" applyProtection="0"/>
    <xf numFmtId="164" fontId="29" fillId="0" borderId="0"/>
    <xf numFmtId="0" fontId="26" fillId="0" borderId="0"/>
    <xf numFmtId="0" fontId="26" fillId="0" borderId="0"/>
    <xf numFmtId="0" fontId="25" fillId="0" borderId="0"/>
    <xf numFmtId="0" fontId="21" fillId="0" borderId="0"/>
    <xf numFmtId="0" fontId="22" fillId="0" borderId="0"/>
    <xf numFmtId="0" fontId="22" fillId="0" borderId="0" applyNumberFormat="0" applyFill="0" applyBorder="0" applyAlignment="0" applyProtection="0"/>
    <xf numFmtId="0" fontId="30" fillId="2" borderId="0" applyNumberFormat="0" applyBorder="0" applyAlignment="0" applyProtection="0"/>
    <xf numFmtId="9" fontId="2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3" borderId="0" applyNumberFormat="0" applyBorder="0" applyAlignment="0" applyProtection="0"/>
    <xf numFmtId="0" fontId="17" fillId="0" borderId="0"/>
    <xf numFmtId="0" fontId="17" fillId="3" borderId="0" applyNumberFormat="0" applyBorder="0" applyAlignment="0" applyProtection="0"/>
    <xf numFmtId="0" fontId="17" fillId="0" borderId="0"/>
    <xf numFmtId="0" fontId="17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25" fillId="0" borderId="0"/>
    <xf numFmtId="0" fontId="15" fillId="0" borderId="0"/>
    <xf numFmtId="0" fontId="15" fillId="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3" borderId="0" applyNumberFormat="0" applyBorder="0" applyAlignment="0" applyProtection="0"/>
    <xf numFmtId="0" fontId="15" fillId="0" borderId="0"/>
    <xf numFmtId="0" fontId="15" fillId="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3" borderId="0" applyNumberFormat="0" applyBorder="0" applyAlignment="0" applyProtection="0"/>
    <xf numFmtId="0" fontId="41" fillId="7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3" borderId="0" applyNumberFormat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22" fillId="0" borderId="0" applyNumberFormat="0" applyFill="0" applyBorder="0" applyAlignment="0" applyProtection="0"/>
    <xf numFmtId="0" fontId="12" fillId="3" borderId="0" applyNumberFormat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3" borderId="0" applyNumberFormat="0" applyBorder="0" applyAlignment="0" applyProtection="0"/>
    <xf numFmtId="0" fontId="10" fillId="0" borderId="0"/>
    <xf numFmtId="0" fontId="9" fillId="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45" fillId="0" borderId="0" applyNumberForma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3" borderId="0" applyNumberFormat="0" applyBorder="0" applyAlignment="0" applyProtection="0"/>
    <xf numFmtId="0" fontId="53" fillId="8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</cellStyleXfs>
  <cellXfs count="172">
    <xf numFmtId="0" fontId="0" fillId="0" borderId="0" xfId="0"/>
    <xf numFmtId="0" fontId="22" fillId="6" borderId="0" xfId="7" applyFill="1"/>
    <xf numFmtId="0" fontId="22" fillId="6" borderId="0" xfId="7" quotePrefix="1" applyFill="1"/>
    <xf numFmtId="0" fontId="22" fillId="0" borderId="0" xfId="7"/>
    <xf numFmtId="0" fontId="23" fillId="6" borderId="0" xfId="8" applyFont="1" applyFill="1" applyAlignment="1">
      <alignment vertical="center"/>
    </xf>
    <xf numFmtId="0" fontId="24" fillId="0" borderId="0" xfId="8" applyFont="1"/>
    <xf numFmtId="0" fontId="23" fillId="6" borderId="0" xfId="8" applyFont="1" applyFill="1" applyAlignment="1">
      <alignment wrapText="1"/>
    </xf>
    <xf numFmtId="0" fontId="27" fillId="0" borderId="0" xfId="8" applyFont="1"/>
    <xf numFmtId="0" fontId="24" fillId="0" borderId="0" xfId="8" applyFont="1" applyFill="1"/>
    <xf numFmtId="165" fontId="24" fillId="0" borderId="0" xfId="8" applyNumberFormat="1" applyFont="1"/>
    <xf numFmtId="0" fontId="0" fillId="0" borderId="0" xfId="8" applyFont="1" applyFill="1" applyAlignment="1">
      <alignment horizontal="center"/>
    </xf>
    <xf numFmtId="0" fontId="0" fillId="0" borderId="0" xfId="8" applyFont="1" applyFill="1"/>
    <xf numFmtId="0" fontId="22" fillId="0" borderId="0" xfId="7" applyFill="1"/>
    <xf numFmtId="0" fontId="31" fillId="6" borderId="0" xfId="15" applyFont="1" applyFill="1" applyAlignment="1">
      <alignment vertical="center" wrapText="1"/>
    </xf>
    <xf numFmtId="0" fontId="31" fillId="6" borderId="0" xfId="15" applyFont="1" applyFill="1" applyAlignment="1">
      <alignment vertical="center"/>
    </xf>
    <xf numFmtId="0" fontId="31" fillId="6" borderId="0" xfId="15" applyFont="1" applyFill="1" applyAlignment="1">
      <alignment horizontal="left" vertical="center" wrapText="1"/>
    </xf>
    <xf numFmtId="0" fontId="31" fillId="0" borderId="0" xfId="15" applyFont="1" applyAlignment="1">
      <alignment vertical="center"/>
    </xf>
    <xf numFmtId="165" fontId="24" fillId="0" borderId="0" xfId="8" applyNumberFormat="1" applyFont="1"/>
    <xf numFmtId="0" fontId="22" fillId="0" borderId="0" xfId="7"/>
    <xf numFmtId="0" fontId="22" fillId="0" borderId="0" xfId="11" applyFill="1"/>
    <xf numFmtId="0" fontId="33" fillId="0" borderId="0" xfId="8" applyFont="1" applyFill="1" applyAlignment="1">
      <alignment horizontal="left"/>
    </xf>
    <xf numFmtId="0" fontId="22" fillId="0" borderId="0" xfId="8" applyFont="1" applyFill="1"/>
    <xf numFmtId="0" fontId="32" fillId="6" borderId="0" xfId="15" applyFont="1" applyFill="1" applyAlignment="1">
      <alignment vertical="center" wrapText="1"/>
    </xf>
    <xf numFmtId="164" fontId="22" fillId="0" borderId="2" xfId="8" applyNumberFormat="1" applyFont="1" applyFill="1" applyBorder="1" applyAlignment="1">
      <alignment horizontal="center"/>
    </xf>
    <xf numFmtId="0" fontId="23" fillId="0" borderId="0" xfId="0" applyFont="1"/>
    <xf numFmtId="0" fontId="32" fillId="6" borderId="0" xfId="15" applyFont="1" applyFill="1" applyAlignment="1">
      <alignment horizontal="left" vertical="center"/>
    </xf>
    <xf numFmtId="0" fontId="22" fillId="0" borderId="2" xfId="8" applyNumberFormat="1" applyFont="1" applyFill="1" applyBorder="1" applyAlignment="1">
      <alignment horizontal="center"/>
    </xf>
    <xf numFmtId="0" fontId="38" fillId="0" borderId="0" xfId="7" applyFont="1"/>
    <xf numFmtId="0" fontId="38" fillId="0" borderId="3" xfId="7" applyFont="1" applyBorder="1"/>
    <xf numFmtId="0" fontId="32" fillId="0" borderId="0" xfId="15" applyFont="1" applyAlignment="1">
      <alignment vertical="center"/>
    </xf>
    <xf numFmtId="0" fontId="24" fillId="0" borderId="1" xfId="8" applyFont="1" applyFill="1" applyBorder="1" applyAlignment="1">
      <alignment horizontal="center" wrapText="1"/>
    </xf>
    <xf numFmtId="0" fontId="22" fillId="6" borderId="4" xfId="7" applyFill="1" applyBorder="1"/>
    <xf numFmtId="0" fontId="35" fillId="6" borderId="4" xfId="7" applyFont="1" applyFill="1" applyBorder="1"/>
    <xf numFmtId="0" fontId="0" fillId="0" borderId="4" xfId="8" applyFont="1" applyBorder="1" applyAlignment="1">
      <alignment horizontal="left"/>
    </xf>
    <xf numFmtId="0" fontId="23" fillId="0" borderId="4" xfId="8" applyFont="1" applyBorder="1" applyAlignment="1">
      <alignment horizontal="left"/>
    </xf>
    <xf numFmtId="2" fontId="0" fillId="0" borderId="4" xfId="8" applyNumberFormat="1" applyFont="1" applyBorder="1" applyAlignment="1">
      <alignment horizontal="left"/>
    </xf>
    <xf numFmtId="0" fontId="0" fillId="0" borderId="5" xfId="8" applyFont="1" applyBorder="1" applyAlignment="1">
      <alignment horizontal="left"/>
    </xf>
    <xf numFmtId="0" fontId="23" fillId="0" borderId="5" xfId="8" applyFont="1" applyBorder="1" applyAlignment="1">
      <alignment horizontal="left"/>
    </xf>
    <xf numFmtId="0" fontId="23" fillId="0" borderId="8" xfId="8" applyFont="1" applyBorder="1" applyAlignment="1">
      <alignment horizontal="left"/>
    </xf>
    <xf numFmtId="0" fontId="39" fillId="0" borderId="9" xfId="0" applyFont="1" applyBorder="1"/>
    <xf numFmtId="2" fontId="0" fillId="0" borderId="0" xfId="0" applyNumberFormat="1"/>
    <xf numFmtId="164" fontId="0" fillId="6" borderId="0" xfId="0" applyNumberFormat="1" applyFill="1"/>
    <xf numFmtId="164" fontId="0" fillId="0" borderId="0" xfId="0" applyNumberFormat="1"/>
    <xf numFmtId="0" fontId="0" fillId="0" borderId="0" xfId="0"/>
    <xf numFmtId="0" fontId="0" fillId="6" borderId="0" xfId="0" applyFill="1"/>
    <xf numFmtId="0" fontId="38" fillId="0" borderId="9" xfId="0" applyFont="1" applyBorder="1"/>
    <xf numFmtId="0" fontId="22" fillId="0" borderId="0" xfId="7"/>
    <xf numFmtId="0" fontId="22" fillId="0" borderId="0" xfId="7"/>
    <xf numFmtId="0" fontId="22" fillId="0" borderId="0" xfId="7"/>
    <xf numFmtId="0" fontId="22" fillId="0" borderId="0" xfId="7"/>
    <xf numFmtId="0" fontId="22" fillId="0" borderId="0" xfId="7"/>
    <xf numFmtId="0" fontId="22" fillId="0" borderId="0" xfId="7"/>
    <xf numFmtId="0" fontId="0" fillId="0" borderId="0" xfId="0"/>
    <xf numFmtId="164" fontId="22" fillId="0" borderId="0" xfId="7" applyNumberFormat="1"/>
    <xf numFmtId="164" fontId="22" fillId="0" borderId="0" xfId="7" applyNumberFormat="1"/>
    <xf numFmtId="2" fontId="0" fillId="0" borderId="0" xfId="0" applyNumberFormat="1"/>
    <xf numFmtId="164" fontId="22" fillId="0" borderId="0" xfId="7" applyNumberFormat="1" applyAlignment="1">
      <alignment horizontal="center"/>
    </xf>
    <xf numFmtId="164" fontId="22" fillId="0" borderId="0" xfId="7" applyNumberFormat="1"/>
    <xf numFmtId="164" fontId="22" fillId="0" borderId="0" xfId="7" applyNumberFormat="1" applyAlignment="1">
      <alignment horizontal="center"/>
    </xf>
    <xf numFmtId="164" fontId="22" fillId="0" borderId="0" xfId="7" applyNumberFormat="1" applyAlignment="1">
      <alignment horizontal="center"/>
    </xf>
    <xf numFmtId="164" fontId="22" fillId="0" borderId="0" xfId="7" applyNumberFormat="1" applyAlignment="1">
      <alignment horizontal="center"/>
    </xf>
    <xf numFmtId="164" fontId="22" fillId="0" borderId="0" xfId="7" applyNumberFormat="1" applyAlignment="1">
      <alignment horizontal="center"/>
    </xf>
    <xf numFmtId="164" fontId="22" fillId="0" borderId="0" xfId="7" applyNumberFormat="1" applyAlignment="1">
      <alignment horizontal="center"/>
    </xf>
    <xf numFmtId="164" fontId="22" fillId="0" borderId="0" xfId="7" applyNumberFormat="1" applyFill="1" applyAlignment="1">
      <alignment horizontal="center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6" fontId="22" fillId="0" borderId="0" xfId="7" applyNumberFormat="1"/>
    <xf numFmtId="166" fontId="22" fillId="0" borderId="0" xfId="7" applyNumberFormat="1"/>
    <xf numFmtId="164" fontId="22" fillId="0" borderId="0" xfId="7" applyNumberFormat="1" applyAlignment="1">
      <alignment horizontal="center"/>
    </xf>
    <xf numFmtId="164" fontId="22" fillId="0" borderId="0" xfId="7" applyNumberFormat="1" applyAlignment="1">
      <alignment horizontal="center"/>
    </xf>
    <xf numFmtId="164" fontId="22" fillId="0" borderId="0" xfId="7" applyNumberFormat="1"/>
    <xf numFmtId="0" fontId="22" fillId="0" borderId="0" xfId="7"/>
    <xf numFmtId="0" fontId="22" fillId="0" borderId="2" xfId="7" applyFont="1" applyBorder="1" applyAlignment="1">
      <alignment horizontal="left" vertical="center"/>
    </xf>
    <xf numFmtId="0" fontId="22" fillId="0" borderId="2" xfId="0" applyFont="1" applyBorder="1"/>
    <xf numFmtId="0" fontId="22" fillId="0" borderId="0" xfId="0" applyFont="1"/>
    <xf numFmtId="0" fontId="22" fillId="0" borderId="3" xfId="0" applyFont="1" applyBorder="1"/>
    <xf numFmtId="0" fontId="22" fillId="0" borderId="1" xfId="0" applyFont="1" applyBorder="1"/>
    <xf numFmtId="164" fontId="22" fillId="0" borderId="0" xfId="0" applyNumberFormat="1" applyFont="1"/>
    <xf numFmtId="0" fontId="22" fillId="0" borderId="3" xfId="7" applyFont="1" applyBorder="1"/>
    <xf numFmtId="0" fontId="23" fillId="0" borderId="1" xfId="7" applyFont="1" applyBorder="1" applyAlignment="1">
      <alignment horizontal="right"/>
    </xf>
    <xf numFmtId="164" fontId="22" fillId="0" borderId="0" xfId="7" applyNumberFormat="1" applyFont="1" applyAlignment="1">
      <alignment horizontal="center"/>
    </xf>
    <xf numFmtId="0" fontId="22" fillId="0" borderId="0" xfId="7" applyFont="1"/>
    <xf numFmtId="0" fontId="22" fillId="0" borderId="0" xfId="7" applyFont="1" applyFill="1"/>
    <xf numFmtId="164" fontId="22" fillId="0" borderId="0" xfId="7" applyNumberFormat="1" applyFont="1"/>
    <xf numFmtId="0" fontId="22" fillId="0" borderId="2" xfId="7" applyFont="1" applyBorder="1"/>
    <xf numFmtId="164" fontId="22" fillId="0" borderId="0" xfId="7" applyNumberFormat="1" applyFont="1" applyFill="1" applyAlignment="1">
      <alignment horizontal="center"/>
    </xf>
    <xf numFmtId="164" fontId="22" fillId="0" borderId="0" xfId="7" applyNumberFormat="1" applyFont="1" applyBorder="1"/>
    <xf numFmtId="0" fontId="22" fillId="0" borderId="0" xfId="7" applyFont="1" applyBorder="1"/>
    <xf numFmtId="167" fontId="24" fillId="0" borderId="0" xfId="8" applyNumberFormat="1" applyFont="1"/>
    <xf numFmtId="0" fontId="31" fillId="0" borderId="0" xfId="15" applyFont="1" applyFill="1" applyAlignment="1">
      <alignment vertical="center"/>
    </xf>
    <xf numFmtId="0" fontId="32" fillId="0" borderId="0" xfId="15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0" fillId="0" borderId="0" xfId="0" applyFill="1"/>
    <xf numFmtId="0" fontId="0" fillId="0" borderId="3" xfId="0" applyFill="1" applyBorder="1"/>
    <xf numFmtId="164" fontId="0" fillId="0" borderId="0" xfId="0" applyNumberFormat="1" applyFill="1"/>
    <xf numFmtId="0" fontId="44" fillId="0" borderId="0" xfId="0" applyFont="1"/>
    <xf numFmtId="0" fontId="22" fillId="0" borderId="0" xfId="7"/>
    <xf numFmtId="165" fontId="24" fillId="0" borderId="0" xfId="8" applyNumberFormat="1" applyFont="1"/>
    <xf numFmtId="0" fontId="24" fillId="0" borderId="0" xfId="8" applyFont="1"/>
    <xf numFmtId="0" fontId="22" fillId="0" borderId="2" xfId="7" quotePrefix="1" applyFont="1" applyBorder="1" applyAlignment="1">
      <alignment horizontal="left" vertical="center"/>
    </xf>
    <xf numFmtId="0" fontId="46" fillId="0" borderId="2" xfId="0" applyFont="1" applyBorder="1"/>
    <xf numFmtId="0" fontId="47" fillId="0" borderId="0" xfId="0" applyFont="1"/>
    <xf numFmtId="0" fontId="48" fillId="0" borderId="0" xfId="0" applyFont="1"/>
    <xf numFmtId="0" fontId="22" fillId="0" borderId="2" xfId="7" applyBorder="1" applyAlignment="1">
      <alignment horizontal="left" vertical="center"/>
    </xf>
    <xf numFmtId="0" fontId="6" fillId="6" borderId="0" xfId="100" applyFill="1"/>
    <xf numFmtId="167" fontId="6" fillId="6" borderId="0" xfId="100" applyNumberFormat="1" applyFill="1"/>
    <xf numFmtId="0" fontId="6" fillId="0" borderId="0" xfId="100"/>
    <xf numFmtId="0" fontId="49" fillId="6" borderId="0" xfId="100" applyFont="1" applyFill="1" applyAlignment="1">
      <alignment horizontal="center"/>
    </xf>
    <xf numFmtId="0" fontId="31" fillId="6" borderId="0" xfId="101" applyFont="1" applyFill="1" applyAlignment="1">
      <alignment vertical="center" wrapText="1"/>
    </xf>
    <xf numFmtId="2" fontId="6" fillId="6" borderId="13" xfId="100" applyNumberFormat="1" applyFill="1" applyBorder="1" applyAlignment="1">
      <alignment horizontal="center"/>
    </xf>
    <xf numFmtId="2" fontId="6" fillId="0" borderId="0" xfId="100" applyNumberFormat="1"/>
    <xf numFmtId="0" fontId="6" fillId="6" borderId="13" xfId="100" applyFill="1" applyBorder="1"/>
    <xf numFmtId="0" fontId="6" fillId="6" borderId="10" xfId="100" applyFill="1" applyBorder="1"/>
    <xf numFmtId="2" fontId="6" fillId="6" borderId="10" xfId="100" applyNumberFormat="1" applyFill="1" applyBorder="1" applyAlignment="1">
      <alignment horizontal="center"/>
    </xf>
    <xf numFmtId="2" fontId="6" fillId="6" borderId="0" xfId="100" applyNumberFormat="1" applyFill="1" applyAlignment="1">
      <alignment horizontal="center"/>
    </xf>
    <xf numFmtId="0" fontId="6" fillId="6" borderId="0" xfId="100" quotePrefix="1" applyFill="1"/>
    <xf numFmtId="164" fontId="6" fillId="0" borderId="0" xfId="100" applyNumberFormat="1"/>
    <xf numFmtId="164" fontId="6" fillId="0" borderId="0" xfId="100" applyNumberFormat="1" applyAlignment="1">
      <alignment horizontal="center"/>
    </xf>
    <xf numFmtId="0" fontId="49" fillId="0" borderId="0" xfId="100" applyFont="1"/>
    <xf numFmtId="0" fontId="49" fillId="0" borderId="0" xfId="100" applyFont="1" applyAlignment="1">
      <alignment horizontal="left"/>
    </xf>
    <xf numFmtId="0" fontId="49" fillId="0" borderId="0" xfId="100" applyFont="1" applyAlignment="1">
      <alignment horizontal="center"/>
    </xf>
    <xf numFmtId="0" fontId="50" fillId="0" borderId="0" xfId="0" applyFont="1"/>
    <xf numFmtId="0" fontId="43" fillId="0" borderId="1" xfId="31" applyFont="1" applyBorder="1" applyAlignment="1">
      <alignment horizontal="left"/>
    </xf>
    <xf numFmtId="0" fontId="22" fillId="0" borderId="0" xfId="8" applyFont="1" applyFill="1" applyAlignment="1">
      <alignment horizontal="center"/>
    </xf>
    <xf numFmtId="2" fontId="6" fillId="0" borderId="10" xfId="100" applyNumberFormat="1" applyFill="1" applyBorder="1" applyAlignment="1">
      <alignment horizontal="center"/>
    </xf>
    <xf numFmtId="2" fontId="6" fillId="0" borderId="0" xfId="100" applyNumberFormat="1" applyFill="1" applyAlignment="1">
      <alignment horizontal="center"/>
    </xf>
    <xf numFmtId="2" fontId="6" fillId="6" borderId="0" xfId="100" applyNumberFormat="1" applyFill="1"/>
    <xf numFmtId="0" fontId="52" fillId="0" borderId="2" xfId="7" applyFont="1" applyBorder="1"/>
    <xf numFmtId="1" fontId="0" fillId="0" borderId="0" xfId="8" applyNumberFormat="1" applyFont="1" applyAlignment="1">
      <alignment horizontal="center"/>
    </xf>
    <xf numFmtId="164" fontId="0" fillId="0" borderId="0" xfId="8" applyNumberFormat="1" applyFont="1" applyAlignment="1">
      <alignment horizontal="center"/>
    </xf>
    <xf numFmtId="1" fontId="22" fillId="0" borderId="0" xfId="11" applyNumberFormat="1" applyFill="1"/>
    <xf numFmtId="164" fontId="22" fillId="0" borderId="14" xfId="7" applyNumberFormat="1" applyFont="1" applyBorder="1" applyAlignment="1">
      <alignment horizontal="center"/>
    </xf>
    <xf numFmtId="164" fontId="22" fillId="0" borderId="12" xfId="7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7" applyNumberFormat="1" applyFont="1" applyAlignment="1">
      <alignment horizontal="center"/>
    </xf>
    <xf numFmtId="0" fontId="22" fillId="0" borderId="2" xfId="7" quotePrefix="1" applyFont="1" applyBorder="1"/>
    <xf numFmtId="164" fontId="23" fillId="0" borderId="0" xfId="7" applyNumberFormat="1" applyFont="1"/>
    <xf numFmtId="168" fontId="24" fillId="0" borderId="2" xfId="8" applyNumberFormat="1" applyFont="1" applyBorder="1"/>
    <xf numFmtId="0" fontId="24" fillId="0" borderId="2" xfId="8" applyFont="1" applyBorder="1"/>
    <xf numFmtId="167" fontId="27" fillId="0" borderId="0" xfId="8" applyNumberFormat="1" applyFont="1"/>
    <xf numFmtId="0" fontId="44" fillId="0" borderId="2" xfId="0" applyFont="1" applyBorder="1"/>
    <xf numFmtId="164" fontId="22" fillId="6" borderId="0" xfId="7" applyNumberFormat="1" applyFont="1" applyFill="1" applyAlignment="1">
      <alignment horizontal="center"/>
    </xf>
    <xf numFmtId="164" fontId="43" fillId="0" borderId="1" xfId="31" applyNumberFormat="1" applyFont="1" applyBorder="1" applyAlignment="1">
      <alignment horizontal="left"/>
    </xf>
    <xf numFmtId="0" fontId="3" fillId="6" borderId="13" xfId="100" applyFont="1" applyFill="1" applyBorder="1"/>
    <xf numFmtId="164" fontId="3" fillId="0" borderId="0" xfId="100" applyNumberFormat="1" applyFont="1" applyAlignment="1">
      <alignment horizontal="center"/>
    </xf>
    <xf numFmtId="164" fontId="55" fillId="0" borderId="0" xfId="100" applyNumberFormat="1" applyFont="1" applyAlignment="1">
      <alignment horizontal="center"/>
    </xf>
    <xf numFmtId="164" fontId="54" fillId="0" borderId="0" xfId="100" applyNumberFormat="1" applyFont="1" applyAlignment="1">
      <alignment horizontal="center"/>
    </xf>
    <xf numFmtId="0" fontId="3" fillId="0" borderId="0" xfId="100" applyFont="1"/>
    <xf numFmtId="0" fontId="22" fillId="0" borderId="7" xfId="8" applyBorder="1" applyAlignment="1">
      <alignment horizontal="center"/>
    </xf>
    <xf numFmtId="0" fontId="22" fillId="5" borderId="4" xfId="8" quotePrefix="1" applyNumberFormat="1" applyFill="1" applyBorder="1" applyAlignment="1">
      <alignment horizontal="left"/>
    </xf>
    <xf numFmtId="2" fontId="22" fillId="4" borderId="6" xfId="8" applyNumberFormat="1" applyFill="1" applyBorder="1" applyAlignment="1">
      <alignment horizontal="center"/>
    </xf>
    <xf numFmtId="0" fontId="2" fillId="0" borderId="4" xfId="106" applyBorder="1"/>
    <xf numFmtId="0" fontId="37" fillId="0" borderId="4" xfId="7" applyFont="1" applyBorder="1" applyAlignment="1">
      <alignment horizontal="left" vertical="center"/>
    </xf>
    <xf numFmtId="0" fontId="23" fillId="0" borderId="0" xfId="7" applyFont="1" applyAlignment="1">
      <alignment horizontal="right"/>
    </xf>
    <xf numFmtId="0" fontId="2" fillId="0" borderId="5" xfId="106" applyBorder="1"/>
    <xf numFmtId="0" fontId="22" fillId="5" borderId="4" xfId="8" applyFill="1" applyBorder="1" applyAlignment="1">
      <alignment horizontal="left"/>
    </xf>
    <xf numFmtId="0" fontId="22" fillId="5" borderId="6" xfId="8" applyFill="1" applyBorder="1" applyAlignment="1">
      <alignment horizontal="left"/>
    </xf>
    <xf numFmtId="2" fontId="22" fillId="4" borderId="0" xfId="8" applyNumberFormat="1" applyFill="1" applyAlignment="1">
      <alignment horizontal="left"/>
    </xf>
    <xf numFmtId="0" fontId="22" fillId="5" borderId="11" xfId="8" applyFill="1" applyBorder="1" applyAlignment="1">
      <alignment horizontal="left"/>
    </xf>
    <xf numFmtId="0" fontId="22" fillId="5" borderId="4" xfId="8" applyNumberFormat="1" applyFill="1" applyBorder="1" applyAlignment="1">
      <alignment horizontal="left"/>
    </xf>
    <xf numFmtId="0" fontId="22" fillId="0" borderId="15" xfId="8" applyBorder="1" applyAlignment="1">
      <alignment horizontal="center"/>
    </xf>
    <xf numFmtId="0" fontId="22" fillId="0" borderId="5" xfId="8" applyBorder="1" applyAlignment="1">
      <alignment horizontal="center"/>
    </xf>
    <xf numFmtId="0" fontId="34" fillId="6" borderId="4" xfId="106" applyFont="1" applyFill="1" applyBorder="1"/>
    <xf numFmtId="164" fontId="22" fillId="0" borderId="0" xfId="0" applyNumberFormat="1" applyFont="1" applyBorder="1"/>
    <xf numFmtId="0" fontId="1" fillId="6" borderId="0" xfId="100" applyFont="1" applyFill="1"/>
    <xf numFmtId="0" fontId="32" fillId="6" borderId="0" xfId="15" applyFont="1" applyFill="1" applyAlignment="1">
      <alignment horizontal="left" vertical="center" wrapText="1"/>
    </xf>
    <xf numFmtId="0" fontId="32" fillId="6" borderId="0" xfId="15" applyFont="1" applyFill="1" applyAlignment="1">
      <alignment horizontal="left" vertical="center" wrapText="1"/>
    </xf>
    <xf numFmtId="0" fontId="32" fillId="6" borderId="0" xfId="101" applyFont="1" applyFill="1" applyAlignment="1">
      <alignment horizontal="left" vertical="center" wrapText="1"/>
    </xf>
    <xf numFmtId="0" fontId="32" fillId="6" borderId="4" xfId="106" applyFont="1" applyFill="1" applyBorder="1" applyAlignment="1">
      <alignment horizontal="left" vertical="center" wrapText="1"/>
    </xf>
  </cellXfs>
  <cellStyles count="107">
    <cellStyle name="40% - Accent1 2" xfId="12" xr:uid="{00000000-0005-0000-0000-000000000000}"/>
    <cellStyle name="40% - Accent1 2 10" xfId="88" xr:uid="{00000000-0005-0000-0000-000001000000}"/>
    <cellStyle name="40% - Accent1 2 11" xfId="102" xr:uid="{9EF1693A-85D1-4BFA-986E-2DC1FBA77F4E}"/>
    <cellStyle name="40% - Accent1 2 2" xfId="19" xr:uid="{00000000-0005-0000-0000-000002000000}"/>
    <cellStyle name="40% - Accent1 2 2 2" xfId="34" xr:uid="{00000000-0005-0000-0000-000003000000}"/>
    <cellStyle name="40% - Accent1 2 3" xfId="47" xr:uid="{00000000-0005-0000-0000-000004000000}"/>
    <cellStyle name="40% - Accent1 2 4" xfId="55" xr:uid="{00000000-0005-0000-0000-000005000000}"/>
    <cellStyle name="40% - Accent1 2 5" xfId="28" xr:uid="{00000000-0005-0000-0000-000006000000}"/>
    <cellStyle name="40% - Accent1 2 6" xfId="62" xr:uid="{00000000-0005-0000-0000-000007000000}"/>
    <cellStyle name="40% - Accent1 2 7" xfId="68" xr:uid="{00000000-0005-0000-0000-000008000000}"/>
    <cellStyle name="40% - Accent1 2 8" xfId="78" xr:uid="{00000000-0005-0000-0000-000009000000}"/>
    <cellStyle name="40% - Accent1 2 9" xfId="86" xr:uid="{00000000-0005-0000-0000-00000A000000}"/>
    <cellStyle name="40% - Accent1 3" xfId="17" xr:uid="{00000000-0005-0000-0000-00000B000000}"/>
    <cellStyle name="40% - Accent1 3 2" xfId="32" xr:uid="{00000000-0005-0000-0000-00000C000000}"/>
    <cellStyle name="40% - Accent1 4" xfId="41" xr:uid="{00000000-0005-0000-0000-00000D000000}"/>
    <cellStyle name="40% - Accent1 5" xfId="48" xr:uid="{00000000-0005-0000-0000-00000E000000}"/>
    <cellStyle name="60% - Accent6 2" xfId="9" xr:uid="{00000000-0005-0000-0000-00000F000000}"/>
    <cellStyle name="ANCLAS,REZONES Y SUS PARTES,DE FUNDICION,DE HIERRO O DE ACERO" xfId="1" xr:uid="{00000000-0005-0000-0000-000010000000}"/>
    <cellStyle name="ANCLAS,REZONES Y SUS PARTES,DE FUNDICION,DE HIERRO O DE ACERO 2" xfId="8" xr:uid="{00000000-0005-0000-0000-000011000000}"/>
    <cellStyle name="Bad 2" xfId="56" xr:uid="{00000000-0005-0000-0000-000012000000}"/>
    <cellStyle name="Comma 2" xfId="79" xr:uid="{00000000-0005-0000-0000-000013000000}"/>
    <cellStyle name="diskette" xfId="2" xr:uid="{00000000-0005-0000-0000-000014000000}"/>
    <cellStyle name="Hyperlink 2" xfId="49" xr:uid="{00000000-0005-0000-0000-000015000000}"/>
    <cellStyle name="Neutral 2" xfId="103" xr:uid="{F6E838F5-9D66-4755-A642-5A05D9C7FF71}"/>
    <cellStyle name="Normal" xfId="0" builtinId="0"/>
    <cellStyle name="Normal 10" xfId="87" xr:uid="{00000000-0005-0000-0000-000017000000}"/>
    <cellStyle name="Normal 11" xfId="96" xr:uid="{00000000-0005-0000-0000-000018000000}"/>
    <cellStyle name="Normal 12" xfId="97" xr:uid="{00000000-0005-0000-0000-000019000000}"/>
    <cellStyle name="Normal 13" xfId="104" xr:uid="{268982E3-203B-4841-AA05-3111A04140EC}"/>
    <cellStyle name="Normal 13 2" xfId="98" xr:uid="{E3C3DD22-7476-4B65-B7B9-62979F268F6F}"/>
    <cellStyle name="Normal 13 2 2" xfId="100" xr:uid="{2D206947-7364-403B-A699-5B7C83934DFD}"/>
    <cellStyle name="Normal 2" xfId="3" xr:uid="{00000000-0005-0000-0000-00001A000000}"/>
    <cellStyle name="Normal 2 2" xfId="7" xr:uid="{00000000-0005-0000-0000-00001B000000}"/>
    <cellStyle name="Normal 2 3" xfId="26" xr:uid="{00000000-0005-0000-0000-00001C000000}"/>
    <cellStyle name="Normal 3" xfId="4" xr:uid="{00000000-0005-0000-0000-00001D000000}"/>
    <cellStyle name="Normal 3 2" xfId="13" xr:uid="{00000000-0005-0000-0000-00001E000000}"/>
    <cellStyle name="Normal 3 3" xfId="77" xr:uid="{00000000-0005-0000-0000-00001F000000}"/>
    <cellStyle name="Normal 3 4" xfId="80" xr:uid="{00000000-0005-0000-0000-000020000000}"/>
    <cellStyle name="Normal 4" xfId="5" xr:uid="{00000000-0005-0000-0000-000021000000}"/>
    <cellStyle name="Normal 5" xfId="6" xr:uid="{00000000-0005-0000-0000-000022000000}"/>
    <cellStyle name="Normal 5 10" xfId="57" xr:uid="{00000000-0005-0000-0000-000023000000}"/>
    <cellStyle name="Normal 5 11" xfId="63" xr:uid="{00000000-0005-0000-0000-000024000000}"/>
    <cellStyle name="Normal 5 12" xfId="72" xr:uid="{00000000-0005-0000-0000-000025000000}"/>
    <cellStyle name="Normal 5 13" xfId="81" xr:uid="{00000000-0005-0000-0000-000026000000}"/>
    <cellStyle name="Normal 5 14" xfId="89" xr:uid="{00000000-0005-0000-0000-000027000000}"/>
    <cellStyle name="Normal 5 2" xfId="11" xr:uid="{00000000-0005-0000-0000-000028000000}"/>
    <cellStyle name="Normal 5 3" xfId="14" xr:uid="{00000000-0005-0000-0000-000029000000}"/>
    <cellStyle name="Normal 5 3 10" xfId="90" xr:uid="{00000000-0005-0000-0000-00002A000000}"/>
    <cellStyle name="Normal 5 3 2" xfId="20" xr:uid="{00000000-0005-0000-0000-00002B000000}"/>
    <cellStyle name="Normal 5 3 2 2" xfId="35" xr:uid="{00000000-0005-0000-0000-00002C000000}"/>
    <cellStyle name="Normal 5 3 2 3" xfId="95" xr:uid="{00000000-0005-0000-0000-00002D000000}"/>
    <cellStyle name="Normal 5 3 3" xfId="44" xr:uid="{00000000-0005-0000-0000-00002E000000}"/>
    <cellStyle name="Normal 5 3 4" xfId="52" xr:uid="{00000000-0005-0000-0000-00002F000000}"/>
    <cellStyle name="Normal 5 3 5" xfId="29" xr:uid="{00000000-0005-0000-0000-000030000000}"/>
    <cellStyle name="Normal 5 3 6" xfId="59" xr:uid="{00000000-0005-0000-0000-000031000000}"/>
    <cellStyle name="Normal 5 3 7" xfId="65" xr:uid="{00000000-0005-0000-0000-000032000000}"/>
    <cellStyle name="Normal 5 3 8" xfId="74" xr:uid="{00000000-0005-0000-0000-000033000000}"/>
    <cellStyle name="Normal 5 3 9" xfId="83" xr:uid="{00000000-0005-0000-0000-000034000000}"/>
    <cellStyle name="Normal 5 4" xfId="15" xr:uid="{00000000-0005-0000-0000-000035000000}"/>
    <cellStyle name="Normal 5 4 10" xfId="76" xr:uid="{00000000-0005-0000-0000-000036000000}"/>
    <cellStyle name="Normal 5 4 11" xfId="85" xr:uid="{00000000-0005-0000-0000-000037000000}"/>
    <cellStyle name="Normal 5 4 12" xfId="91" xr:uid="{00000000-0005-0000-0000-000038000000}"/>
    <cellStyle name="Normal 5 4 13" xfId="99" xr:uid="{6629C48B-3A44-4468-9F85-7E0FF1C4993D}"/>
    <cellStyle name="Normal 5 4 13 2" xfId="101" xr:uid="{3BAC2B0A-F428-451D-8C43-4731B88F5F3A}"/>
    <cellStyle name="Normal 5 4 2" xfId="16" xr:uid="{00000000-0005-0000-0000-000039000000}"/>
    <cellStyle name="Normal 5 4 2 2" xfId="31" xr:uid="{00000000-0005-0000-0000-00003A000000}"/>
    <cellStyle name="Normal 5 4 2 3" xfId="106" xr:uid="{2CA2517F-6BAD-4E4E-8351-24A80A15CDD9}"/>
    <cellStyle name="Normal 5 4 3" xfId="21" xr:uid="{00000000-0005-0000-0000-00003B000000}"/>
    <cellStyle name="Normal 5 4 3 2" xfId="36" xr:uid="{00000000-0005-0000-0000-00003C000000}"/>
    <cellStyle name="Normal 5 4 4" xfId="25" xr:uid="{00000000-0005-0000-0000-00003D000000}"/>
    <cellStyle name="Normal 5 4 4 2" xfId="40" xr:uid="{00000000-0005-0000-0000-00003E000000}"/>
    <cellStyle name="Normal 5 4 5" xfId="46" xr:uid="{00000000-0005-0000-0000-00003F000000}"/>
    <cellStyle name="Normal 5 4 6" xfId="54" xr:uid="{00000000-0005-0000-0000-000040000000}"/>
    <cellStyle name="Normal 5 4 7" xfId="30" xr:uid="{00000000-0005-0000-0000-000041000000}"/>
    <cellStyle name="Normal 5 4 8" xfId="61" xr:uid="{00000000-0005-0000-0000-000042000000}"/>
    <cellStyle name="Normal 5 4 9" xfId="67" xr:uid="{00000000-0005-0000-0000-000043000000}"/>
    <cellStyle name="Normal 5 5" xfId="18" xr:uid="{00000000-0005-0000-0000-000044000000}"/>
    <cellStyle name="Normal 5 5 2" xfId="33" xr:uid="{00000000-0005-0000-0000-000045000000}"/>
    <cellStyle name="Normal 5 5 3" xfId="94" xr:uid="{00000000-0005-0000-0000-000046000000}"/>
    <cellStyle name="Normal 5 6" xfId="23" xr:uid="{00000000-0005-0000-0000-000047000000}"/>
    <cellStyle name="Normal 5 6 2" xfId="38" xr:uid="{00000000-0005-0000-0000-000048000000}"/>
    <cellStyle name="Normal 5 7" xfId="42" xr:uid="{00000000-0005-0000-0000-000049000000}"/>
    <cellStyle name="Normal 5 8" xfId="50" xr:uid="{00000000-0005-0000-0000-00004A000000}"/>
    <cellStyle name="Normal 5 9" xfId="27" xr:uid="{00000000-0005-0000-0000-00004B000000}"/>
    <cellStyle name="Normal 6" xfId="22" xr:uid="{00000000-0005-0000-0000-00004C000000}"/>
    <cellStyle name="Normal 6 2" xfId="43" xr:uid="{00000000-0005-0000-0000-00004D000000}"/>
    <cellStyle name="Normal 6 3" xfId="51" xr:uid="{00000000-0005-0000-0000-00004E000000}"/>
    <cellStyle name="Normal 6 4" xfId="37" xr:uid="{00000000-0005-0000-0000-00004F000000}"/>
    <cellStyle name="Normal 6 5" xfId="58" xr:uid="{00000000-0005-0000-0000-000050000000}"/>
    <cellStyle name="Normal 6 6" xfId="64" xr:uid="{00000000-0005-0000-0000-000051000000}"/>
    <cellStyle name="Normal 6 7" xfId="73" xr:uid="{00000000-0005-0000-0000-000052000000}"/>
    <cellStyle name="Normal 6 8" xfId="82" xr:uid="{00000000-0005-0000-0000-000053000000}"/>
    <cellStyle name="Normal 6 9" xfId="92" xr:uid="{00000000-0005-0000-0000-000054000000}"/>
    <cellStyle name="Normal 7" xfId="71" xr:uid="{00000000-0005-0000-0000-000055000000}"/>
    <cellStyle name="Normal 8" xfId="70" xr:uid="{00000000-0005-0000-0000-000056000000}"/>
    <cellStyle name="Normal 9" xfId="69" xr:uid="{00000000-0005-0000-0000-000057000000}"/>
    <cellStyle name="Percent 2" xfId="10" xr:uid="{00000000-0005-0000-0000-000058000000}"/>
    <cellStyle name="Percent 3" xfId="24" xr:uid="{00000000-0005-0000-0000-000059000000}"/>
    <cellStyle name="Percent 3 2" xfId="45" xr:uid="{00000000-0005-0000-0000-00005A000000}"/>
    <cellStyle name="Percent 3 3" xfId="53" xr:uid="{00000000-0005-0000-0000-00005B000000}"/>
    <cellStyle name="Percent 3 4" xfId="39" xr:uid="{00000000-0005-0000-0000-00005C000000}"/>
    <cellStyle name="Percent 3 5" xfId="60" xr:uid="{00000000-0005-0000-0000-00005D000000}"/>
    <cellStyle name="Percent 3 6" xfId="66" xr:uid="{00000000-0005-0000-0000-00005E000000}"/>
    <cellStyle name="Percent 3 7" xfId="75" xr:uid="{00000000-0005-0000-0000-00005F000000}"/>
    <cellStyle name="Percent 3 8" xfId="84" xr:uid="{00000000-0005-0000-0000-000060000000}"/>
    <cellStyle name="Percent 3 9" xfId="93" xr:uid="{00000000-0005-0000-0000-000061000000}"/>
    <cellStyle name="Percent 4" xfId="105" xr:uid="{12B6D5D3-4689-4F14-A50F-535CCC9A6483}"/>
  </cellStyles>
  <dxfs count="0"/>
  <tableStyles count="0" defaultTableStyle="TableStyleMedium9" defaultPivotStyle="PivotStyleLight16"/>
  <colors>
    <mruColors>
      <color rgb="FFFFB400"/>
      <color rgb="FFFF4B00"/>
      <color rgb="FFD9D9D9"/>
      <color rgb="FF003894"/>
      <color rgb="FFFDDDA7"/>
      <color rgb="FF98A1D0"/>
      <color rgb="FFE5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6.xml"/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lineChart>
        <c:grouping val="standard"/>
        <c:varyColors val="0"/>
        <c:ser>
          <c:idx val="2"/>
          <c:order val="0"/>
          <c:tx>
            <c:strRef>
              <c:f>'Chart 1'!$N$1</c:f>
              <c:strCache>
                <c:ptCount val="1"/>
                <c:pt idx="0">
                  <c:v>HICP Q4 2022</c:v>
                </c:pt>
              </c:strCache>
            </c:strRef>
          </c:tx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98A1D0"/>
              </a:solidFill>
              <a:ln w="25400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68-4174-9B3B-B4D5D614231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6668-4174-9B3B-B4D5D614231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6668-4174-9B3B-B4D5D6142314}"/>
              </c:ext>
            </c:extLst>
          </c:dPt>
          <c:cat>
            <c:strRef>
              <c:f>'Chart 1'!$L$3:$N$3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'Chart 1'!$L$4:$N$4</c:f>
              <c:numCache>
                <c:formatCode>0.0</c:formatCode>
                <c:ptCount val="3"/>
                <c:pt idx="0">
                  <c:v>5.7675906380357098</c:v>
                </c:pt>
                <c:pt idx="1">
                  <c:v>2.4351332616666701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8-4174-9B3B-B4D5D6142314}"/>
            </c:ext>
          </c:extLst>
        </c:ser>
        <c:ser>
          <c:idx val="1"/>
          <c:order val="1"/>
          <c:tx>
            <c:strRef>
              <c:f>'Chart 1'!$N$2</c:f>
              <c:strCache>
                <c:ptCount val="1"/>
                <c:pt idx="0">
                  <c:v>HICP Q1 2023</c:v>
                </c:pt>
              </c:strCache>
            </c:strRef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894"/>
              </a:solidFill>
              <a:ln w="25400" cap="rnd" cmpd="sng" algn="ctr">
                <a:solidFill>
                  <a:srgbClr val="003894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668-4174-9B3B-B4D5D614231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668-4174-9B3B-B4D5D6142314}"/>
              </c:ext>
            </c:extLst>
          </c:dPt>
          <c:cat>
            <c:strRef>
              <c:f>'Chart 1'!$L$3:$N$3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'Chart 1'!$L$5:$N$5</c:f>
              <c:numCache>
                <c:formatCode>0.0</c:formatCode>
                <c:ptCount val="3"/>
                <c:pt idx="0">
                  <c:v>5.9425836751785699</c:v>
                </c:pt>
                <c:pt idx="1">
                  <c:v>2.7306167077358499</c:v>
                </c:pt>
                <c:pt idx="2">
                  <c:v>2.1162456344186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68-4174-9B3B-B4D5D6142314}"/>
            </c:ext>
          </c:extLst>
        </c:ser>
        <c:ser>
          <c:idx val="0"/>
          <c:order val="2"/>
          <c:tx>
            <c:strRef>
              <c:f>'Chart 1'!$T$1</c:f>
              <c:strCache>
                <c:ptCount val="1"/>
                <c:pt idx="0">
                  <c:v>HICPX Q4 2022</c:v>
                </c:pt>
              </c:strCache>
            </c:strRef>
          </c:tx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DDDA7"/>
              </a:solidFill>
              <a:ln w="25400" cap="rnd" cmpd="sng" algn="ctr">
                <a:solidFill>
                  <a:srgbClr val="FDDDA7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6668-4174-9B3B-B4D5D614231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6668-4174-9B3B-B4D5D6142314}"/>
              </c:ext>
            </c:extLst>
          </c:dPt>
          <c:cat>
            <c:strRef>
              <c:f>'Chart 1'!$L$3:$N$3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'Chart 1'!$O$4:$Q$4</c:f>
              <c:numCache>
                <c:formatCode>0.0</c:formatCode>
                <c:ptCount val="3"/>
                <c:pt idx="0">
                  <c:v>3.9282379636585398</c:v>
                </c:pt>
                <c:pt idx="1">
                  <c:v>2.5570143647222201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668-4174-9B3B-B4D5D6142314}"/>
            </c:ext>
          </c:extLst>
        </c:ser>
        <c:ser>
          <c:idx val="3"/>
          <c:order val="3"/>
          <c:tx>
            <c:strRef>
              <c:f>'Chart 1'!$T$2</c:f>
              <c:strCache>
                <c:ptCount val="1"/>
                <c:pt idx="0">
                  <c:v>HICPX Q1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6668-4174-9B3B-B4D5D614231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6668-4174-9B3B-B4D5D6142314}"/>
              </c:ext>
            </c:extLst>
          </c:dPt>
          <c:cat>
            <c:strRef>
              <c:f>'Chart 1'!$L$3:$N$3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'Chart 1'!$O$5:$Q$5</c:f>
              <c:numCache>
                <c:formatCode>0.0</c:formatCode>
                <c:ptCount val="3"/>
                <c:pt idx="0">
                  <c:v>4.4154398117073201</c:v>
                </c:pt>
                <c:pt idx="1">
                  <c:v>2.7735487395121901</c:v>
                </c:pt>
                <c:pt idx="2">
                  <c:v>2.2550119911764699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668-4174-9B3B-B4D5D6142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6"/>
          <c:min val="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5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lineChart>
        <c:grouping val="standard"/>
        <c:varyColors val="0"/>
        <c:ser>
          <c:idx val="152"/>
          <c:order val="0"/>
          <c:tx>
            <c:strRef>
              <c:f>'Chart 8'!$A$6</c:f>
              <c:strCache>
                <c:ptCount val="1"/>
                <c:pt idx="0">
                  <c:v>Q1 2020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8'!$B$1:$J$1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'Chart 8'!$B$6:$J$6</c:f>
              <c:numCache>
                <c:formatCode>0.0</c:formatCode>
                <c:ptCount val="9"/>
                <c:pt idx="0">
                  <c:v>100</c:v>
                </c:pt>
                <c:pt idx="1">
                  <c:v>101.0531203099</c:v>
                </c:pt>
                <c:pt idx="2">
                  <c:v>102.31484742136755</c:v>
                </c:pt>
                <c:pt idx="3">
                  <c:v>103.70463297768949</c:v>
                </c:pt>
                <c:pt idx="4">
                  <c:v>105.11020788737584</c:v>
                </c:pt>
                <c:pt idx="5">
                  <c:v>106.53170289794494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E6-497E-8C84-68072100C5C5}"/>
            </c:ext>
          </c:extLst>
        </c:ser>
        <c:ser>
          <c:idx val="3"/>
          <c:order val="1"/>
          <c:tx>
            <c:strRef>
              <c:f>'Chart 8'!$A$5</c:f>
              <c:strCache>
                <c:ptCount val="1"/>
                <c:pt idx="0">
                  <c:v>Q1 2022 SPF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8'!$B$1:$J$1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'Chart 8'!$B$5:$J$5</c:f>
              <c:numCache>
                <c:formatCode>0.0</c:formatCode>
                <c:ptCount val="9"/>
                <c:pt idx="0">
                  <c:v>100</c:v>
                </c:pt>
                <c:pt idx="1">
                  <c:v>93.494045119769638</c:v>
                </c:pt>
                <c:pt idx="2">
                  <c:v>98.560534852678941</c:v>
                </c:pt>
                <c:pt idx="3">
                  <c:v>102.69120872615495</c:v>
                </c:pt>
                <c:pt idx="4">
                  <c:v>105.41079751261056</c:v>
                </c:pt>
                <c:pt idx="5">
                  <c:v>107.23390790059391</c:v>
                </c:pt>
                <c:pt idx="6">
                  <c:v>108.95941862216822</c:v>
                </c:pt>
                <c:pt idx="7">
                  <c:v>110.5814859485419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E6-497E-8C84-68072100C5C5}"/>
            </c:ext>
          </c:extLst>
        </c:ser>
        <c:ser>
          <c:idx val="1"/>
          <c:order val="2"/>
          <c:tx>
            <c:strRef>
              <c:f>'Chart 8'!$A$4</c:f>
              <c:strCache>
                <c:ptCount val="1"/>
                <c:pt idx="0">
                  <c:v>Q4 2022 SPF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8'!$B$1:$J$1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'Chart 8'!$B$4:$J$4</c:f>
              <c:numCache>
                <c:formatCode>0.0</c:formatCode>
                <c:ptCount val="9"/>
                <c:pt idx="0">
                  <c:v>100</c:v>
                </c:pt>
                <c:pt idx="1">
                  <c:v>93.750941561983581</c:v>
                </c:pt>
                <c:pt idx="2">
                  <c:v>98.887528375132348</c:v>
                </c:pt>
                <c:pt idx="3">
                  <c:v>101.86138196306788</c:v>
                </c:pt>
                <c:pt idx="4">
                  <c:v>101.97454903645617</c:v>
                </c:pt>
                <c:pt idx="5">
                  <c:v>103.65267062389302</c:v>
                </c:pt>
                <c:pt idx="6">
                  <c:v>105.27482072859425</c:v>
                </c:pt>
                <c:pt idx="7">
                  <c:v>106.83746201430709</c:v>
                </c:pt>
                <c:pt idx="8">
                  <c:v>108.33714289988805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E6-497E-8C84-68072100C5C5}"/>
            </c:ext>
          </c:extLst>
        </c:ser>
        <c:ser>
          <c:idx val="2"/>
          <c:order val="3"/>
          <c:tx>
            <c:strRef>
              <c:f>'Chart 8'!$A$3</c:f>
              <c:strCache>
                <c:ptCount val="1"/>
                <c:pt idx="0">
                  <c:v>December 2022 BMPE</c:v>
                </c:pt>
              </c:strCache>
            </c:strRef>
          </c:tx>
          <c:spPr>
            <a:ln w="25400" cap="rnd" cmpd="sng" algn="ctr">
              <a:solidFill>
                <a:srgbClr val="65B8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65B800"/>
              </a:solidFill>
              <a:ln w="25400" cap="rnd" cmpd="sng" algn="ctr">
                <a:solidFill>
                  <a:srgbClr val="65B8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8'!$B$1:$J$1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'Chart 8'!$B$3:$J$3</c:f>
              <c:numCache>
                <c:formatCode>0.0</c:formatCode>
                <c:ptCount val="9"/>
                <c:pt idx="0">
                  <c:v>100</c:v>
                </c:pt>
                <c:pt idx="1">
                  <c:v>93.69515789347615</c:v>
                </c:pt>
                <c:pt idx="2">
                  <c:v>98.592328798832966</c:v>
                </c:pt>
                <c:pt idx="3">
                  <c:v>101.96580300072607</c:v>
                </c:pt>
                <c:pt idx="4">
                  <c:v>102.4464578143015</c:v>
                </c:pt>
                <c:pt idx="5">
                  <c:v>104.37820822835789</c:v>
                </c:pt>
                <c:pt idx="6">
                  <c:v>106.2318253281187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E6-497E-8C84-68072100C5C5}"/>
            </c:ext>
          </c:extLst>
        </c:ser>
        <c:ser>
          <c:idx val="0"/>
          <c:order val="4"/>
          <c:tx>
            <c:strRef>
              <c:f>'Chart 8'!$A$2</c:f>
              <c:strCache>
                <c:ptCount val="1"/>
                <c:pt idx="0">
                  <c:v>Q1 2023 SPF</c:v>
                </c:pt>
              </c:strCache>
            </c:strRef>
          </c:tx>
          <c:spPr>
            <a:ln w="25400" cap="rnd" cmpd="sng" algn="ctr">
              <a:solidFill>
                <a:srgbClr val="00B1EA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B1EA"/>
              </a:solidFill>
              <a:ln w="25400" cap="rnd" cmpd="sng" algn="ctr">
                <a:solidFill>
                  <a:srgbClr val="00B1EA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8'!$B$1:$J$1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'Chart 8'!$B$2:$J$2</c:f>
              <c:numCache>
                <c:formatCode>0.0</c:formatCode>
                <c:ptCount val="9"/>
                <c:pt idx="0">
                  <c:v>100</c:v>
                </c:pt>
                <c:pt idx="1">
                  <c:v>93.740407938309005</c:v>
                </c:pt>
                <c:pt idx="2">
                  <c:v>98.917983774407944</c:v>
                </c:pt>
                <c:pt idx="3">
                  <c:v>102.2621823425591</c:v>
                </c:pt>
                <c:pt idx="4">
                  <c:v>102.47563029432601</c:v>
                </c:pt>
                <c:pt idx="5">
                  <c:v>103.86385207140154</c:v>
                </c:pt>
                <c:pt idx="6">
                  <c:v>105.57906184805211</c:v>
                </c:pt>
                <c:pt idx="7">
                  <c:v>107.20987799190449</c:v>
                </c:pt>
                <c:pt idx="8">
                  <c:v>108.75142463090557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E6-497E-8C84-68072100C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140480"/>
        <c:axId val="267163136"/>
      </c:lineChart>
      <c:catAx>
        <c:axId val="2671404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63136"/>
        <c:crosses val="autoZero"/>
        <c:auto val="1"/>
        <c:lblAlgn val="ctr"/>
        <c:lblOffset val="100"/>
        <c:noMultiLvlLbl val="0"/>
      </c:catAx>
      <c:valAx>
        <c:axId val="267163136"/>
        <c:scaling>
          <c:orientation val="minMax"/>
          <c:max val="112"/>
          <c:min val="9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40480"/>
        <c:crosses val="autoZero"/>
        <c:crossBetween val="midCat"/>
        <c:majorUnit val="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>
          <a:solidFill>
            <a:srgbClr val="53535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9'!$N$4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9'!$N$5:$N$16</c:f>
              <c:numCache>
                <c:formatCode>0.0</c:formatCode>
                <c:ptCount val="12"/>
                <c:pt idx="0">
                  <c:v>2.2995083406185999</c:v>
                </c:pt>
                <c:pt idx="1">
                  <c:v>2.8828827145860498</c:v>
                </c:pt>
                <c:pt idx="2">
                  <c:v>5.6187947282534898</c:v>
                </c:pt>
                <c:pt idx="3">
                  <c:v>9.7415888858488398</c:v>
                </c:pt>
                <c:pt idx="4">
                  <c:v>12.7270103584186</c:v>
                </c:pt>
                <c:pt idx="5">
                  <c:v>15.991262797834899</c:v>
                </c:pt>
                <c:pt idx="6">
                  <c:v>21.420139921837201</c:v>
                </c:pt>
                <c:pt idx="7">
                  <c:v>14.9394040047861</c:v>
                </c:pt>
                <c:pt idx="8">
                  <c:v>8.0300690328325608</c:v>
                </c:pt>
                <c:pt idx="9">
                  <c:v>3.4849431693697701</c:v>
                </c:pt>
                <c:pt idx="10">
                  <c:v>1.47738361464651</c:v>
                </c:pt>
                <c:pt idx="11">
                  <c:v>1.3870124309674401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A-4D83-AC39-CC8711745D62}"/>
            </c:ext>
          </c:extLst>
        </c:ser>
        <c:ser>
          <c:idx val="1"/>
          <c:order val="1"/>
          <c:tx>
            <c:strRef>
              <c:f>'Chart 9'!$M$4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9'!$M$5:$M$16</c:f>
              <c:numCache>
                <c:formatCode>0.0</c:formatCode>
                <c:ptCount val="12"/>
                <c:pt idx="0">
                  <c:v>10.7413462087213</c:v>
                </c:pt>
                <c:pt idx="1">
                  <c:v>12.5663023509822</c:v>
                </c:pt>
                <c:pt idx="2">
                  <c:v>19.776233272264701</c:v>
                </c:pt>
                <c:pt idx="3">
                  <c:v>23.001670324870201</c:v>
                </c:pt>
                <c:pt idx="4">
                  <c:v>18.780035933897501</c:v>
                </c:pt>
                <c:pt idx="5">
                  <c:v>8.0081542217355004</c:v>
                </c:pt>
                <c:pt idx="6">
                  <c:v>3.56961058609062</c:v>
                </c:pt>
                <c:pt idx="7">
                  <c:v>1.75292284661079</c:v>
                </c:pt>
                <c:pt idx="8">
                  <c:v>0.93715793784595003</c:v>
                </c:pt>
                <c:pt idx="9">
                  <c:v>0.40820823525712002</c:v>
                </c:pt>
                <c:pt idx="10">
                  <c:v>0.235039041296743</c:v>
                </c:pt>
                <c:pt idx="11">
                  <c:v>0.223319040427366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0A-4D83-AC39-CC8711745D62}"/>
            </c:ext>
          </c:extLst>
        </c:ser>
        <c:ser>
          <c:idx val="2"/>
          <c:order val="2"/>
          <c:tx>
            <c:strRef>
              <c:f>'Chart 9'!$L$4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9'!$L$5:$L$16</c:f>
              <c:numCache>
                <c:formatCode>0.0</c:formatCode>
                <c:ptCount val="12"/>
                <c:pt idx="0">
                  <c:v>3.9110223328079101</c:v>
                </c:pt>
                <c:pt idx="1">
                  <c:v>8.5018597005213206</c:v>
                </c:pt>
                <c:pt idx="2">
                  <c:v>22.018074303327801</c:v>
                </c:pt>
                <c:pt idx="3">
                  <c:v>30.263365677311601</c:v>
                </c:pt>
                <c:pt idx="4">
                  <c:v>20.343150325796501</c:v>
                </c:pt>
                <c:pt idx="5">
                  <c:v>7.5324869532103804</c:v>
                </c:pt>
                <c:pt idx="6">
                  <c:v>2.7776918671024</c:v>
                </c:pt>
                <c:pt idx="7">
                  <c:v>1.19071751640541</c:v>
                </c:pt>
                <c:pt idx="8">
                  <c:v>0.99645330592265402</c:v>
                </c:pt>
                <c:pt idx="9">
                  <c:v>1.0718505670206999</c:v>
                </c:pt>
                <c:pt idx="10">
                  <c:v>0.94778333157437999</c:v>
                </c:pt>
                <c:pt idx="11">
                  <c:v>0.445544118998982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0A-4D83-AC39-CC8711745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597120"/>
        <c:axId val="438598656"/>
      </c:barChart>
      <c:catAx>
        <c:axId val="4385971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98656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712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9'!$N$20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9'!$N$21:$N$32</c:f>
              <c:numCache>
                <c:formatCode>0.0</c:formatCode>
                <c:ptCount val="12"/>
                <c:pt idx="0">
                  <c:v>1.34841770388947</c:v>
                </c:pt>
                <c:pt idx="1">
                  <c:v>1.2516999039868399</c:v>
                </c:pt>
                <c:pt idx="2">
                  <c:v>2.1239273743552598</c:v>
                </c:pt>
                <c:pt idx="3">
                  <c:v>5.0573035744868404</c:v>
                </c:pt>
                <c:pt idx="4">
                  <c:v>9.8761399502815799</c:v>
                </c:pt>
                <c:pt idx="5">
                  <c:v>18.2137577378342</c:v>
                </c:pt>
                <c:pt idx="6">
                  <c:v>23.948442660510501</c:v>
                </c:pt>
                <c:pt idx="7">
                  <c:v>18.136622983726301</c:v>
                </c:pt>
                <c:pt idx="8">
                  <c:v>11.8904746104447</c:v>
                </c:pt>
                <c:pt idx="9">
                  <c:v>4.7817539386131598</c:v>
                </c:pt>
                <c:pt idx="10">
                  <c:v>1.9794451578500001</c:v>
                </c:pt>
                <c:pt idx="11">
                  <c:v>1.39201440402105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3-43B1-9ECA-BA5EADCC101F}"/>
            </c:ext>
          </c:extLst>
        </c:ser>
        <c:ser>
          <c:idx val="1"/>
          <c:order val="1"/>
          <c:tx>
            <c:strRef>
              <c:f>'Chart 9'!$M$20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9'!$M$21:$M$32</c:f>
              <c:numCache>
                <c:formatCode>0.0</c:formatCode>
                <c:ptCount val="12"/>
                <c:pt idx="0">
                  <c:v>1.79977431803568</c:v>
                </c:pt>
                <c:pt idx="1">
                  <c:v>1.4697284743888099</c:v>
                </c:pt>
                <c:pt idx="2">
                  <c:v>2.7187920946790198</c:v>
                </c:pt>
                <c:pt idx="3">
                  <c:v>5.8151035632184902</c:v>
                </c:pt>
                <c:pt idx="4">
                  <c:v>12.5441956880817</c:v>
                </c:pt>
                <c:pt idx="5">
                  <c:v>18.6286893534627</c:v>
                </c:pt>
                <c:pt idx="6">
                  <c:v>22.601041557266001</c:v>
                </c:pt>
                <c:pt idx="7">
                  <c:v>19.2211697174723</c:v>
                </c:pt>
                <c:pt idx="8">
                  <c:v>9.4388038814977602</c:v>
                </c:pt>
                <c:pt idx="9">
                  <c:v>3.7204405405664098</c:v>
                </c:pt>
                <c:pt idx="10">
                  <c:v>1.1331500053075501</c:v>
                </c:pt>
                <c:pt idx="11">
                  <c:v>0.90911080602356198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C3-43B1-9ECA-BA5EADCC101F}"/>
            </c:ext>
          </c:extLst>
        </c:ser>
        <c:ser>
          <c:idx val="2"/>
          <c:order val="2"/>
          <c:tx>
            <c:strRef>
              <c:f>'Chart 9'!$L$20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9'!$L$21:$L$32</c:f>
              <c:numCache>
                <c:formatCode>0.0</c:formatCode>
                <c:ptCount val="12"/>
                <c:pt idx="0">
                  <c:v>1.34945269398701</c:v>
                </c:pt>
                <c:pt idx="1">
                  <c:v>1.3280679318105599</c:v>
                </c:pt>
                <c:pt idx="2">
                  <c:v>3.3343604950514001</c:v>
                </c:pt>
                <c:pt idx="3">
                  <c:v>7.2516125423506299</c:v>
                </c:pt>
                <c:pt idx="4">
                  <c:v>14.8239252535997</c:v>
                </c:pt>
                <c:pt idx="5">
                  <c:v>21.792895167803199</c:v>
                </c:pt>
                <c:pt idx="6">
                  <c:v>24.5205778753887</c:v>
                </c:pt>
                <c:pt idx="7">
                  <c:v>15.034429375388401</c:v>
                </c:pt>
                <c:pt idx="8">
                  <c:v>6.4181083776880499</c:v>
                </c:pt>
                <c:pt idx="9">
                  <c:v>2.2441708442887398</c:v>
                </c:pt>
                <c:pt idx="10">
                  <c:v>1.1551664178480601</c:v>
                </c:pt>
                <c:pt idx="11">
                  <c:v>0.74723302479554798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C3-43B1-9ECA-BA5EADCC1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794880"/>
        <c:axId val="438804864"/>
      </c:barChart>
      <c:catAx>
        <c:axId val="4387948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0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04864"/>
        <c:scaling>
          <c:orientation val="minMax"/>
          <c:max val="2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9488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'Chart 9'!$N$37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prstClr val="black"/>
                  </a:solidFill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9'!$N$38:$N$49</c:f>
              <c:numCache>
                <c:formatCode>0.0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D-4CF1-B853-47543B456620}"/>
            </c:ext>
          </c:extLst>
        </c:ser>
        <c:ser>
          <c:idx val="0"/>
          <c:order val="1"/>
          <c:tx>
            <c:strRef>
              <c:f>'Chart 9'!$M$37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9'!$M$38:$M$49</c:f>
              <c:numCache>
                <c:formatCode>0.0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D-4CF1-B853-47543B456620}"/>
            </c:ext>
          </c:extLst>
        </c:ser>
        <c:ser>
          <c:idx val="1"/>
          <c:order val="2"/>
          <c:tx>
            <c:strRef>
              <c:f>'Chart 9'!$L$37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9'!$L$38:$L$49</c:f>
              <c:numCache>
                <c:formatCode>0.0</c:formatCode>
                <c:ptCount val="12"/>
                <c:pt idx="0">
                  <c:v>0.58614267646828599</c:v>
                </c:pt>
                <c:pt idx="1">
                  <c:v>0.74193331542518903</c:v>
                </c:pt>
                <c:pt idx="2">
                  <c:v>1.6664650079178001</c:v>
                </c:pt>
                <c:pt idx="3">
                  <c:v>4.7095301576280599</c:v>
                </c:pt>
                <c:pt idx="4">
                  <c:v>9.63624417939333</c:v>
                </c:pt>
                <c:pt idx="5">
                  <c:v>20.1343208988337</c:v>
                </c:pt>
                <c:pt idx="6">
                  <c:v>29.333926787609801</c:v>
                </c:pt>
                <c:pt idx="7">
                  <c:v>17.400309567478399</c:v>
                </c:pt>
                <c:pt idx="8">
                  <c:v>8.9492589798121394</c:v>
                </c:pt>
                <c:pt idx="9">
                  <c:v>3.8669051352734201</c:v>
                </c:pt>
                <c:pt idx="10">
                  <c:v>1.65149011078634</c:v>
                </c:pt>
                <c:pt idx="11">
                  <c:v>1.32347318337355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D-4CF1-B853-47543B456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870016"/>
        <c:axId val="438871552"/>
      </c:barChart>
      <c:catAx>
        <c:axId val="4388700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71552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0016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10'!$N$4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10'!$N$5:$N$16</c:f>
              <c:numCache>
                <c:formatCode>0.0</c:formatCode>
                <c:ptCount val="12"/>
                <c:pt idx="0">
                  <c:v>0.67839427336562497</c:v>
                </c:pt>
                <c:pt idx="1">
                  <c:v>0.95360011254062504</c:v>
                </c:pt>
                <c:pt idx="2">
                  <c:v>2.15850457612187</c:v>
                </c:pt>
                <c:pt idx="3">
                  <c:v>6.2976493918500003</c:v>
                </c:pt>
                <c:pt idx="4">
                  <c:v>14.1181045014656</c:v>
                </c:pt>
                <c:pt idx="5">
                  <c:v>23.446460873315601</c:v>
                </c:pt>
                <c:pt idx="6">
                  <c:v>23.234270158228099</c:v>
                </c:pt>
                <c:pt idx="7">
                  <c:v>14.0670713562656</c:v>
                </c:pt>
                <c:pt idx="8">
                  <c:v>7.5292657943218799</c:v>
                </c:pt>
                <c:pt idx="9">
                  <c:v>4.0929242410781299</c:v>
                </c:pt>
                <c:pt idx="10">
                  <c:v>1.8656183544687499</c:v>
                </c:pt>
                <c:pt idx="11">
                  <c:v>1.5581363669781201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0-45D7-94D0-F74D10BFA0BC}"/>
            </c:ext>
          </c:extLst>
        </c:ser>
        <c:ser>
          <c:idx val="1"/>
          <c:order val="1"/>
          <c:tx>
            <c:strRef>
              <c:f>'Chart 10'!$M$4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10'!$M$5:$M$16</c:f>
              <c:numCache>
                <c:formatCode>0.0</c:formatCode>
                <c:ptCount val="12"/>
                <c:pt idx="0">
                  <c:v>1.26170443977484</c:v>
                </c:pt>
                <c:pt idx="1">
                  <c:v>1.22624022042498</c:v>
                </c:pt>
                <c:pt idx="2">
                  <c:v>2.8603755498416601</c:v>
                </c:pt>
                <c:pt idx="3">
                  <c:v>6.6286634969177101</c:v>
                </c:pt>
                <c:pt idx="4">
                  <c:v>13.9364226331372</c:v>
                </c:pt>
                <c:pt idx="5">
                  <c:v>24.082661450133799</c:v>
                </c:pt>
                <c:pt idx="6">
                  <c:v>25.902404811109101</c:v>
                </c:pt>
                <c:pt idx="7">
                  <c:v>12.6616642722521</c:v>
                </c:pt>
                <c:pt idx="8">
                  <c:v>6.1511037837078497</c:v>
                </c:pt>
                <c:pt idx="9">
                  <c:v>3.0279986003522699</c:v>
                </c:pt>
                <c:pt idx="10">
                  <c:v>1.2426112955535</c:v>
                </c:pt>
                <c:pt idx="11">
                  <c:v>1.0181494467949499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0-45D7-94D0-F74D10BFA0BC}"/>
            </c:ext>
          </c:extLst>
        </c:ser>
        <c:ser>
          <c:idx val="2"/>
          <c:order val="2"/>
          <c:tx>
            <c:strRef>
              <c:f>'Chart 10'!$L$4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10'!$L$5:$L$16</c:f>
              <c:numCache>
                <c:formatCode>0.0</c:formatCode>
                <c:ptCount val="12"/>
                <c:pt idx="0">
                  <c:v>0.84481712693552902</c:v>
                </c:pt>
                <c:pt idx="1">
                  <c:v>0.89972922847638204</c:v>
                </c:pt>
                <c:pt idx="2">
                  <c:v>2.9361973984979999</c:v>
                </c:pt>
                <c:pt idx="3">
                  <c:v>5.6640177075201397</c:v>
                </c:pt>
                <c:pt idx="4">
                  <c:v>12.4924464128257</c:v>
                </c:pt>
                <c:pt idx="5">
                  <c:v>25.093236540963598</c:v>
                </c:pt>
                <c:pt idx="6">
                  <c:v>27.6017135482249</c:v>
                </c:pt>
                <c:pt idx="7">
                  <c:v>12.3992379582659</c:v>
                </c:pt>
                <c:pt idx="8">
                  <c:v>6.3079159873991699</c:v>
                </c:pt>
                <c:pt idx="9">
                  <c:v>2.9905197172546201</c:v>
                </c:pt>
                <c:pt idx="10">
                  <c:v>1.3967184210869299</c:v>
                </c:pt>
                <c:pt idx="11">
                  <c:v>1.37344995254908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0-45D7-94D0-F74D10BFA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9141888"/>
        <c:axId val="439143424"/>
      </c:barChart>
      <c:catAx>
        <c:axId val="4391418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14342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1888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lineChart>
        <c:grouping val="standard"/>
        <c:varyColors val="0"/>
        <c:ser>
          <c:idx val="1"/>
          <c:order val="0"/>
          <c:tx>
            <c:strRef>
              <c:f>'Chart 11'!$K$5</c:f>
              <c:strCache>
                <c:ptCount val="1"/>
                <c:pt idx="0">
                  <c:v>Q1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30BA-4CB3-9E63-B5611006ADB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30BA-4CB3-9E63-B5611006ADB2}"/>
              </c:ext>
            </c:extLst>
          </c:dPt>
          <c:cat>
            <c:strRef>
              <c:f>'Chart 11'!$M$3:$Q$3</c:f>
              <c:strCach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strCache>
            </c:strRef>
          </c:cat>
          <c:val>
            <c:numRef>
              <c:f>'Chart 11'!$M$5:$Q$5</c:f>
              <c:numCache>
                <c:formatCode>0.0</c:formatCode>
                <c:ptCount val="5"/>
                <c:pt idx="0">
                  <c:v>6.9553957725490196</c:v>
                </c:pt>
                <c:pt idx="1">
                  <c:v>6.8900289942857098</c:v>
                </c:pt>
                <c:pt idx="2">
                  <c:v>6.6699829463157903</c:v>
                </c:pt>
                <c:pt idx="3">
                  <c:v>#N/A</c:v>
                </c:pt>
                <c:pt idx="4">
                  <c:v>6.4316411318918902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BA-4CB3-9E63-B5611006ADB2}"/>
            </c:ext>
          </c:extLst>
        </c:ser>
        <c:ser>
          <c:idx val="3"/>
          <c:order val="1"/>
          <c:tx>
            <c:strRef>
              <c:f>'Chart 11'!$K$4</c:f>
              <c:strCache>
                <c:ptCount val="1"/>
                <c:pt idx="0">
                  <c:v>Q4 2022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30BA-4CB3-9E63-B5611006ADB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30BA-4CB3-9E63-B5611006ADB2}"/>
              </c:ext>
            </c:extLst>
          </c:dPt>
          <c:cat>
            <c:strRef>
              <c:f>'Chart 11'!$M$3:$Q$3</c:f>
              <c:strCach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strCache>
            </c:strRef>
          </c:cat>
          <c:val>
            <c:numRef>
              <c:f>'Chart 11'!$M$4:$Q$4</c:f>
              <c:numCache>
                <c:formatCode>0.0</c:formatCode>
                <c:ptCount val="5"/>
                <c:pt idx="0">
                  <c:v>7.10175985784314</c:v>
                </c:pt>
                <c:pt idx="1">
                  <c:v>6.9930369823912999</c:v>
                </c:pt>
                <c:pt idx="2">
                  <c:v>#N/A</c:v>
                </c:pt>
                <c:pt idx="3">
                  <c:v>#N/A</c:v>
                </c:pt>
                <c:pt idx="4">
                  <c:v>6.5824166691891897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BA-4CB3-9E63-B5611006A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7.2"/>
          <c:min val="6.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12'!$N$2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12'!$K$3:$K$16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12'!$N$3:$N$16</c:f>
              <c:numCache>
                <c:formatCode>0.0</c:formatCode>
                <c:ptCount val="14"/>
                <c:pt idx="0">
                  <c:v>7.6224693440540503E-2</c:v>
                </c:pt>
                <c:pt idx="1">
                  <c:v>0.461733519613513</c:v>
                </c:pt>
                <c:pt idx="2">
                  <c:v>1.4567632389945899</c:v>
                </c:pt>
                <c:pt idx="3">
                  <c:v>4.2767138440567596</c:v>
                </c:pt>
                <c:pt idx="4">
                  <c:v>8.8897958297270208</c:v>
                </c:pt>
                <c:pt idx="5">
                  <c:v>19.833844836502699</c:v>
                </c:pt>
                <c:pt idx="6">
                  <c:v>32.737771686153998</c:v>
                </c:pt>
                <c:pt idx="7">
                  <c:v>18.2054280950946</c:v>
                </c:pt>
                <c:pt idx="8">
                  <c:v>8.1552975276243291</c:v>
                </c:pt>
                <c:pt idx="9">
                  <c:v>3.4502995591189198</c:v>
                </c:pt>
                <c:pt idx="10">
                  <c:v>1.5462756844026999</c:v>
                </c:pt>
                <c:pt idx="11">
                  <c:v>0.61552921892973</c:v>
                </c:pt>
                <c:pt idx="12">
                  <c:v>0.18551320227026999</c:v>
                </c:pt>
                <c:pt idx="13">
                  <c:v>0.10880906407027026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1-4C22-876A-D05844327349}"/>
            </c:ext>
          </c:extLst>
        </c:ser>
        <c:ser>
          <c:idx val="1"/>
          <c:order val="1"/>
          <c:tx>
            <c:strRef>
              <c:f>'Chart 12'!$M$2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12'!$K$3:$K$16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12'!$M$3:$M$16</c:f>
              <c:numCache>
                <c:formatCode>0.0</c:formatCode>
                <c:ptCount val="14"/>
                <c:pt idx="0">
                  <c:v>7.1222955000000004E-2</c:v>
                </c:pt>
                <c:pt idx="1">
                  <c:v>9.6096438249999999E-2</c:v>
                </c:pt>
                <c:pt idx="2">
                  <c:v>0.26541672425000001</c:v>
                </c:pt>
                <c:pt idx="3">
                  <c:v>1.0399201730000001</c:v>
                </c:pt>
                <c:pt idx="4">
                  <c:v>3.8583745354999999</c:v>
                </c:pt>
                <c:pt idx="5">
                  <c:v>13.2510338855</c:v>
                </c:pt>
                <c:pt idx="6">
                  <c:v>30.242445115500001</c:v>
                </c:pt>
                <c:pt idx="7">
                  <c:v>27.090058384999999</c:v>
                </c:pt>
                <c:pt idx="8">
                  <c:v>13.866492393750001</c:v>
                </c:pt>
                <c:pt idx="9">
                  <c:v>5.85563021875</c:v>
                </c:pt>
                <c:pt idx="10">
                  <c:v>2.5007736180000002</c:v>
                </c:pt>
                <c:pt idx="11">
                  <c:v>1.1324555125</c:v>
                </c:pt>
                <c:pt idx="12">
                  <c:v>0.44207748424999999</c:v>
                </c:pt>
                <c:pt idx="13">
                  <c:v>0.28800256025000004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1-4C22-876A-D05844327349}"/>
            </c:ext>
          </c:extLst>
        </c:ser>
        <c:ser>
          <c:idx val="2"/>
          <c:order val="2"/>
          <c:tx>
            <c:strRef>
              <c:f>'Chart 12'!$L$2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12'!$K$3:$K$16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12'!$L$3:$L$16</c:f>
              <c:numCache>
                <c:formatCode>0.0</c:formatCode>
                <c:ptCount val="14"/>
                <c:pt idx="0">
                  <c:v>5.22224605128205E-2</c:v>
                </c:pt>
                <c:pt idx="1">
                  <c:v>7.6959386666666699E-2</c:v>
                </c:pt>
                <c:pt idx="2">
                  <c:v>0.266140641282051</c:v>
                </c:pt>
                <c:pt idx="3">
                  <c:v>1.0607218074358999</c:v>
                </c:pt>
                <c:pt idx="4">
                  <c:v>3.5378156741025601</c:v>
                </c:pt>
                <c:pt idx="5">
                  <c:v>16.373228704871799</c:v>
                </c:pt>
                <c:pt idx="6">
                  <c:v>33.641420414102598</c:v>
                </c:pt>
                <c:pt idx="7">
                  <c:v>27.8494019720513</c:v>
                </c:pt>
                <c:pt idx="8">
                  <c:v>11.6309114110256</c:v>
                </c:pt>
                <c:pt idx="9">
                  <c:v>3.2332827938461501</c:v>
                </c:pt>
                <c:pt idx="10">
                  <c:v>1.19247087564103</c:v>
                </c:pt>
                <c:pt idx="11">
                  <c:v>0.53226588128205099</c:v>
                </c:pt>
                <c:pt idx="12">
                  <c:v>0.25825071794871801</c:v>
                </c:pt>
                <c:pt idx="13">
                  <c:v>0.29490725999999956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1-4C22-876A-D05844327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364992"/>
        <c:axId val="417387264"/>
      </c:barChart>
      <c:catAx>
        <c:axId val="41736499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8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387264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6499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12'!$N$19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12'!$K$20:$K$33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12'!$N$20:$N$33</c:f>
              <c:numCache>
                <c:formatCode>0.0</c:formatCode>
                <c:ptCount val="14"/>
                <c:pt idx="0">
                  <c:v>0.43868878906874997</c:v>
                </c:pt>
                <c:pt idx="1">
                  <c:v>1.1633273496062499</c:v>
                </c:pt>
                <c:pt idx="2">
                  <c:v>2.2386117601656199</c:v>
                </c:pt>
                <c:pt idx="3">
                  <c:v>4.8097803935124999</c:v>
                </c:pt>
                <c:pt idx="4">
                  <c:v>11.130117928809399</c:v>
                </c:pt>
                <c:pt idx="5">
                  <c:v>23.614973273309399</c:v>
                </c:pt>
                <c:pt idx="6">
                  <c:v>26.3588770074062</c:v>
                </c:pt>
                <c:pt idx="7">
                  <c:v>14.990495030778099</c:v>
                </c:pt>
                <c:pt idx="8">
                  <c:v>7.3452289951468703</c:v>
                </c:pt>
                <c:pt idx="9">
                  <c:v>4.29080710342188</c:v>
                </c:pt>
                <c:pt idx="10">
                  <c:v>2.3559446386312501</c:v>
                </c:pt>
                <c:pt idx="11">
                  <c:v>0.61330931834062496</c:v>
                </c:pt>
                <c:pt idx="12">
                  <c:v>0.41359761587499999</c:v>
                </c:pt>
                <c:pt idx="13">
                  <c:v>0.23624079592812502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B-4635-B74C-253292D6EC27}"/>
            </c:ext>
          </c:extLst>
        </c:ser>
        <c:ser>
          <c:idx val="1"/>
          <c:order val="1"/>
          <c:tx>
            <c:strRef>
              <c:f>'Chart 12'!$M$19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12'!$K$20:$K$33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12'!$M$20:$M$33</c:f>
              <c:numCache>
                <c:formatCode>0.0</c:formatCode>
                <c:ptCount val="14"/>
                <c:pt idx="0">
                  <c:v>7.8848433999999995E-2</c:v>
                </c:pt>
                <c:pt idx="1">
                  <c:v>0.323184763428571</c:v>
                </c:pt>
                <c:pt idx="2">
                  <c:v>0.64448669857142904</c:v>
                </c:pt>
                <c:pt idx="3">
                  <c:v>1.9719042125714299</c:v>
                </c:pt>
                <c:pt idx="4">
                  <c:v>6.4172431768571396</c:v>
                </c:pt>
                <c:pt idx="5">
                  <c:v>16.597320855428599</c:v>
                </c:pt>
                <c:pt idx="6">
                  <c:v>27.7215077197143</c:v>
                </c:pt>
                <c:pt idx="7">
                  <c:v>22.452601931142901</c:v>
                </c:pt>
                <c:pt idx="8">
                  <c:v>11.7008743377143</c:v>
                </c:pt>
                <c:pt idx="9">
                  <c:v>6.5792404114285699</c:v>
                </c:pt>
                <c:pt idx="10">
                  <c:v>3.0422479025714302</c:v>
                </c:pt>
                <c:pt idx="11">
                  <c:v>1.3388294285714299</c:v>
                </c:pt>
                <c:pt idx="12">
                  <c:v>0.60938682342857098</c:v>
                </c:pt>
                <c:pt idx="13">
                  <c:v>0.52232330371428504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B-4635-B74C-253292D6EC27}"/>
            </c:ext>
          </c:extLst>
        </c:ser>
        <c:ser>
          <c:idx val="2"/>
          <c:order val="2"/>
          <c:tx>
            <c:strRef>
              <c:f>'Chart 12'!$L$19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12'!$K$20:$K$33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12'!$L$20:$L$33</c:f>
              <c:numCache>
                <c:formatCode>0.0</c:formatCode>
                <c:ptCount val="14"/>
                <c:pt idx="0">
                  <c:v>0.20996755378378401</c:v>
                </c:pt>
                <c:pt idx="1">
                  <c:v>0.28340054243243201</c:v>
                </c:pt>
                <c:pt idx="2">
                  <c:v>1.12170318972973</c:v>
                </c:pt>
                <c:pt idx="3">
                  <c:v>2.6445502581081102</c:v>
                </c:pt>
                <c:pt idx="4">
                  <c:v>6.1583406651351398</c:v>
                </c:pt>
                <c:pt idx="5">
                  <c:v>17.4546540094595</c:v>
                </c:pt>
                <c:pt idx="6">
                  <c:v>30.2318050056757</c:v>
                </c:pt>
                <c:pt idx="7">
                  <c:v>23.833036600270301</c:v>
                </c:pt>
                <c:pt idx="8">
                  <c:v>9.7127548672972992</c:v>
                </c:pt>
                <c:pt idx="9">
                  <c:v>4.6591079029729698</c:v>
                </c:pt>
                <c:pt idx="10">
                  <c:v>2.0063304989189201</c:v>
                </c:pt>
                <c:pt idx="11">
                  <c:v>0.84180131513513501</c:v>
                </c:pt>
                <c:pt idx="12">
                  <c:v>0.50216216540540504</c:v>
                </c:pt>
                <c:pt idx="13">
                  <c:v>0.34038542486486389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BB-4635-B74C-253292D6E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417440128"/>
        <c:axId val="417441664"/>
      </c:barChart>
      <c:catAx>
        <c:axId val="4174401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441664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012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12'!$N$36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12'!$K$37:$K$50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12'!$N$37:$N$50</c:f>
              <c:numCache>
                <c:formatCode>0.0</c:formatCode>
                <c:ptCount val="1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5-4EEC-828D-2BCBD84C1995}"/>
            </c:ext>
          </c:extLst>
        </c:ser>
        <c:ser>
          <c:idx val="1"/>
          <c:order val="1"/>
          <c:tx>
            <c:strRef>
              <c:f>'Chart 12'!$M$36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12'!$K$37:$K$50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12'!$M$37:$M$50</c:f>
              <c:numCache>
                <c:formatCode>0.0</c:formatCode>
                <c:ptCount val="1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A5-4EEC-828D-2BCBD84C1995}"/>
            </c:ext>
          </c:extLst>
        </c:ser>
        <c:ser>
          <c:idx val="2"/>
          <c:order val="2"/>
          <c:tx>
            <c:strRef>
              <c:f>'Chart 12'!$L$36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12'!$K$37:$K$50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12'!$L$37:$L$50</c:f>
              <c:numCache>
                <c:formatCode>0.0</c:formatCode>
                <c:ptCount val="14"/>
                <c:pt idx="0">
                  <c:v>0.86623788645161304</c:v>
                </c:pt>
                <c:pt idx="1">
                  <c:v>1.2894869809677401</c:v>
                </c:pt>
                <c:pt idx="2">
                  <c:v>2.16136704225806</c:v>
                </c:pt>
                <c:pt idx="3">
                  <c:v>2.8557608516128998</c:v>
                </c:pt>
                <c:pt idx="4">
                  <c:v>7.7797747806451598</c:v>
                </c:pt>
                <c:pt idx="5">
                  <c:v>21.118133804838699</c:v>
                </c:pt>
                <c:pt idx="6">
                  <c:v>27.9233963787097</c:v>
                </c:pt>
                <c:pt idx="7">
                  <c:v>19.069645850645198</c:v>
                </c:pt>
                <c:pt idx="8">
                  <c:v>9.9043905525806508</c:v>
                </c:pt>
                <c:pt idx="9">
                  <c:v>3.8412846083871002</c:v>
                </c:pt>
                <c:pt idx="10">
                  <c:v>1.64522185903226</c:v>
                </c:pt>
                <c:pt idx="11">
                  <c:v>0.754087353225806</c:v>
                </c:pt>
                <c:pt idx="12">
                  <c:v>0.51348192967741901</c:v>
                </c:pt>
                <c:pt idx="13">
                  <c:v>0.27773012129032293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A5-4EEC-828D-2BCBD84C1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439326208"/>
        <c:axId val="439327744"/>
      </c:barChart>
      <c:catAx>
        <c:axId val="439326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2774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620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13'!$M$2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13'!$M$3:$M$16</c:f>
              <c:numCache>
                <c:formatCode>0.0</c:formatCode>
                <c:ptCount val="14"/>
                <c:pt idx="0">
                  <c:v>2.2275239073250002</c:v>
                </c:pt>
                <c:pt idx="1">
                  <c:v>1.52412582313929</c:v>
                </c:pt>
                <c:pt idx="2">
                  <c:v>2.4832750405357098</c:v>
                </c:pt>
                <c:pt idx="3">
                  <c:v>6.5119776338607096</c:v>
                </c:pt>
                <c:pt idx="4">
                  <c:v>12.756080995014299</c:v>
                </c:pt>
                <c:pt idx="5">
                  <c:v>19.796634273467902</c:v>
                </c:pt>
                <c:pt idx="6">
                  <c:v>20.364166001507101</c:v>
                </c:pt>
                <c:pt idx="7">
                  <c:v>15.964059135696401</c:v>
                </c:pt>
                <c:pt idx="8">
                  <c:v>8.8509030797785702</c:v>
                </c:pt>
                <c:pt idx="9">
                  <c:v>4.8239005182392898</c:v>
                </c:pt>
                <c:pt idx="10">
                  <c:v>2.4025145735178599</c:v>
                </c:pt>
                <c:pt idx="11">
                  <c:v>1.41079274904286</c:v>
                </c:pt>
                <c:pt idx="12">
                  <c:v>0.708670870178571</c:v>
                </c:pt>
                <c:pt idx="13">
                  <c:v>0.17537539869642896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A1-4096-8735-C51076ECA197}"/>
            </c:ext>
          </c:extLst>
        </c:ser>
        <c:ser>
          <c:idx val="1"/>
          <c:order val="1"/>
          <c:tx>
            <c:strRef>
              <c:f>'Chart 13'!$L$2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13'!$L$3:$L$16</c:f>
              <c:numCache>
                <c:formatCode>0.0</c:formatCode>
                <c:ptCount val="14"/>
                <c:pt idx="0">
                  <c:v>0.487064528666667</c:v>
                </c:pt>
                <c:pt idx="1">
                  <c:v>0.71768054100000001</c:v>
                </c:pt>
                <c:pt idx="2">
                  <c:v>1.4336660379999999</c:v>
                </c:pt>
                <c:pt idx="3">
                  <c:v>4.8529140220000002</c:v>
                </c:pt>
                <c:pt idx="4">
                  <c:v>12.4276807903333</c:v>
                </c:pt>
                <c:pt idx="5">
                  <c:v>23.2530229476667</c:v>
                </c:pt>
                <c:pt idx="6">
                  <c:v>21.149381055999999</c:v>
                </c:pt>
                <c:pt idx="7">
                  <c:v>14.7212283806667</c:v>
                </c:pt>
                <c:pt idx="8">
                  <c:v>9.0968069206666708</c:v>
                </c:pt>
                <c:pt idx="9">
                  <c:v>5.1062572633333296</c:v>
                </c:pt>
                <c:pt idx="10">
                  <c:v>3.04673098233333</c:v>
                </c:pt>
                <c:pt idx="11">
                  <c:v>1.7050419530000001</c:v>
                </c:pt>
                <c:pt idx="12">
                  <c:v>0.95637257499999995</c:v>
                </c:pt>
                <c:pt idx="13">
                  <c:v>1.0461520023333339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A1-4096-8735-C51076ECA197}"/>
            </c:ext>
          </c:extLst>
        </c:ser>
        <c:ser>
          <c:idx val="2"/>
          <c:order val="2"/>
          <c:tx>
            <c:strRef>
              <c:f>'Chart 13'!$K$2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13'!$K$3:$K$16</c:f>
              <c:numCache>
                <c:formatCode>0.0</c:formatCode>
                <c:ptCount val="14"/>
                <c:pt idx="0">
                  <c:v>1.4379386599999999</c:v>
                </c:pt>
                <c:pt idx="1">
                  <c:v>1.78734209464286</c:v>
                </c:pt>
                <c:pt idx="2">
                  <c:v>2.4311980271428602</c:v>
                </c:pt>
                <c:pt idx="3">
                  <c:v>5.5055758389285696</c:v>
                </c:pt>
                <c:pt idx="4">
                  <c:v>15.244816987142899</c:v>
                </c:pt>
                <c:pt idx="5">
                  <c:v>22.5957335410714</c:v>
                </c:pt>
                <c:pt idx="6">
                  <c:v>24.121417288928601</c:v>
                </c:pt>
                <c:pt idx="7">
                  <c:v>13.053835668214299</c:v>
                </c:pt>
                <c:pt idx="8">
                  <c:v>6.8312689328571397</c:v>
                </c:pt>
                <c:pt idx="9">
                  <c:v>3.7108461517857099</c:v>
                </c:pt>
                <c:pt idx="10">
                  <c:v>1.62043991785714</c:v>
                </c:pt>
                <c:pt idx="11">
                  <c:v>1.02079035678571</c:v>
                </c:pt>
                <c:pt idx="12">
                  <c:v>0.40919033071428601</c:v>
                </c:pt>
                <c:pt idx="13">
                  <c:v>0.22960620321428532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A1-4096-8735-C51076ECA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58567552"/>
        <c:axId val="258569344"/>
      </c:barChart>
      <c:catAx>
        <c:axId val="2585675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69344"/>
        <c:scaling>
          <c:orientation val="minMax"/>
          <c:max val="2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755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9925876298486622"/>
          <c:w val="0.98602010726870759"/>
          <c:h val="0.770720656255364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2'!$N$4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2'!$N$5:$N$16</c:f>
              <c:numCache>
                <c:formatCode>0.0</c:formatCode>
                <c:ptCount val="12"/>
                <c:pt idx="0">
                  <c:v>0.41103082140000019</c:v>
                </c:pt>
                <c:pt idx="1">
                  <c:v>0.48869451524545499</c:v>
                </c:pt>
                <c:pt idx="2">
                  <c:v>0.64852891419090897</c:v>
                </c:pt>
                <c:pt idx="3">
                  <c:v>1.87724540577046</c:v>
                </c:pt>
                <c:pt idx="4">
                  <c:v>3.2091358706681801</c:v>
                </c:pt>
                <c:pt idx="5">
                  <c:v>6.9930255418750003</c:v>
                </c:pt>
                <c:pt idx="6">
                  <c:v>11.482710501261399</c:v>
                </c:pt>
                <c:pt idx="7">
                  <c:v>16.177319214165902</c:v>
                </c:pt>
                <c:pt idx="8">
                  <c:v>20.2026672065182</c:v>
                </c:pt>
                <c:pt idx="9">
                  <c:v>13.9936592005955</c:v>
                </c:pt>
                <c:pt idx="10">
                  <c:v>15.1876573083432</c:v>
                </c:pt>
                <c:pt idx="11">
                  <c:v>9.32832549996591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F-4415-AEF3-F6680FCBF7C3}"/>
            </c:ext>
          </c:extLst>
        </c:ser>
        <c:ser>
          <c:idx val="1"/>
          <c:order val="1"/>
          <c:tx>
            <c:strRef>
              <c:f>'Chart 2'!$M$4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2'!$M$5:$M$16</c:f>
              <c:numCache>
                <c:formatCode>0.0</c:formatCode>
                <c:ptCount val="12"/>
                <c:pt idx="0">
                  <c:v>0.68993231840000002</c:v>
                </c:pt>
                <c:pt idx="1">
                  <c:v>0.22664018180000001</c:v>
                </c:pt>
                <c:pt idx="2">
                  <c:v>0.35356539460000003</c:v>
                </c:pt>
                <c:pt idx="3">
                  <c:v>0.43092871459999998</c:v>
                </c:pt>
                <c:pt idx="4">
                  <c:v>0.8252810116</c:v>
                </c:pt>
                <c:pt idx="5">
                  <c:v>2.7076312528000002</c:v>
                </c:pt>
                <c:pt idx="6">
                  <c:v>3.2974264423999999</c:v>
                </c:pt>
                <c:pt idx="7">
                  <c:v>4.094589461</c:v>
                </c:pt>
                <c:pt idx="8">
                  <c:v>5.5672170538000003</c:v>
                </c:pt>
                <c:pt idx="9">
                  <c:v>10.505092632</c:v>
                </c:pt>
                <c:pt idx="10">
                  <c:v>16.2893200858</c:v>
                </c:pt>
                <c:pt idx="11">
                  <c:v>55.012375452199997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F-4415-AEF3-F6680FCBF7C3}"/>
            </c:ext>
          </c:extLst>
        </c:ser>
        <c:ser>
          <c:idx val="2"/>
          <c:order val="2"/>
          <c:tx>
            <c:strRef>
              <c:f>'Chart 2'!$L$4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2'!$L$5:$L$16</c:f>
              <c:numCache>
                <c:formatCode>0.0</c:formatCode>
                <c:ptCount val="12"/>
                <c:pt idx="0">
                  <c:v>0.30489625347826121</c:v>
                </c:pt>
                <c:pt idx="1">
                  <c:v>8.8143170217391306E-2</c:v>
                </c:pt>
                <c:pt idx="2">
                  <c:v>9.0273556521739101E-2</c:v>
                </c:pt>
                <c:pt idx="3">
                  <c:v>0.11716150369565199</c:v>
                </c:pt>
                <c:pt idx="4">
                  <c:v>0.12841330978260901</c:v>
                </c:pt>
                <c:pt idx="5">
                  <c:v>0.26898967565217402</c:v>
                </c:pt>
                <c:pt idx="6">
                  <c:v>1.08539120021739</c:v>
                </c:pt>
                <c:pt idx="7">
                  <c:v>2.5994492650000001</c:v>
                </c:pt>
                <c:pt idx="8">
                  <c:v>5.8563892660869596</c:v>
                </c:pt>
                <c:pt idx="9">
                  <c:v>8.1915523195652202</c:v>
                </c:pt>
                <c:pt idx="10">
                  <c:v>14.4503779369565</c:v>
                </c:pt>
                <c:pt idx="11">
                  <c:v>66.818962543478307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2F-4415-AEF3-F6680FCBF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724608"/>
        <c:axId val="258726144"/>
      </c:barChart>
      <c:catAx>
        <c:axId val="2587246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726144"/>
        <c:scaling>
          <c:orientation val="minMax"/>
          <c:max val="7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4608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"/>
          <a:ea typeface=""/>
          <a:cs typeface="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218386687362544"/>
          <c:w val="0.97198879551820727"/>
          <c:h val="0.79233662981015451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14'!$U$3</c:f>
              <c:strCache>
                <c:ptCount val="1"/>
                <c:pt idx="0">
                  <c:v>Q4 2022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3EE1-49D2-AC65-4AAF61159EE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3EE1-49D2-AC65-4AAF61159EE0}"/>
              </c:ext>
            </c:extLst>
          </c:dPt>
          <c:cat>
            <c:strRef>
              <c:f>'Chart 14'!$K$5:$K$11</c:f>
              <c:strCache>
                <c:ptCount val="7"/>
                <c:pt idx="0">
                  <c:v>Q1 2023</c:v>
                </c:pt>
                <c:pt idx="1">
                  <c:v>Q2 2023</c:v>
                </c:pt>
                <c:pt idx="2">
                  <c:v>Q3 2023</c:v>
                </c:pt>
                <c:pt idx="3">
                  <c:v>Q4 2023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strCache>
            </c:strRef>
          </c:cat>
          <c:val>
            <c:numRef>
              <c:f>'Chart 14'!$N$5:$N$11</c:f>
              <c:numCache>
                <c:formatCode>0.00</c:formatCode>
                <c:ptCount val="7"/>
                <c:pt idx="0">
                  <c:v>2.5790826734693901</c:v>
                </c:pt>
                <c:pt idx="1">
                  <c:v>2.7828571428571398</c:v>
                </c:pt>
                <c:pt idx="2">
                  <c:v>2.8525</c:v>
                </c:pt>
                <c:pt idx="3">
                  <c:v>#N/A</c:v>
                </c:pt>
                <c:pt idx="4">
                  <c:v>2.74803917777778</c:v>
                </c:pt>
                <c:pt idx="5">
                  <c:v>2.6814579736842101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1-49D2-AC65-4AAF61159EE0}"/>
            </c:ext>
          </c:extLst>
        </c:ser>
        <c:ser>
          <c:idx val="4"/>
          <c:order val="1"/>
          <c:tx>
            <c:strRef>
              <c:f>'Chart 14'!$T$3</c:f>
              <c:strCache>
                <c:ptCount val="1"/>
                <c:pt idx="0">
                  <c:v>Q1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3EE1-49D2-AC65-4AAF61159EE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3EE1-49D2-AC65-4AAF61159EE0}"/>
              </c:ext>
            </c:extLst>
          </c:dPt>
          <c:cat>
            <c:strRef>
              <c:f>'Chart 14'!$K$5:$K$11</c:f>
              <c:strCache>
                <c:ptCount val="7"/>
                <c:pt idx="0">
                  <c:v>Q1 2023</c:v>
                </c:pt>
                <c:pt idx="1">
                  <c:v>Q2 2023</c:v>
                </c:pt>
                <c:pt idx="2">
                  <c:v>Q3 2023</c:v>
                </c:pt>
                <c:pt idx="3">
                  <c:v>Q4 2023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strCache>
            </c:strRef>
          </c:cat>
          <c:val>
            <c:numRef>
              <c:f>'Chart 14'!$M$5:$M$11</c:f>
              <c:numCache>
                <c:formatCode>0.00</c:formatCode>
                <c:ptCount val="7"/>
                <c:pt idx="0">
                  <c:v>3.04692042857143</c:v>
                </c:pt>
                <c:pt idx="1">
                  <c:v>3.4607623666</c:v>
                </c:pt>
                <c:pt idx="2">
                  <c:v>3.5421999999999998</c:v>
                </c:pt>
                <c:pt idx="3">
                  <c:v>3.5484353740816301</c:v>
                </c:pt>
                <c:pt idx="4">
                  <c:v>3.3995795423132646</c:v>
                </c:pt>
                <c:pt idx="5">
                  <c:v>3.3497666222222202</c:v>
                </c:pt>
                <c:pt idx="6">
                  <c:v>2.84078982447368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EE1-49D2-AC65-4AAF61159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in val="2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0.2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218386687362544"/>
          <c:w val="0.97198879551820727"/>
          <c:h val="0.79233662981015451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14'!$U$3</c:f>
              <c:strCache>
                <c:ptCount val="1"/>
                <c:pt idx="0">
                  <c:v>Q4 2022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E943-4285-8D81-40A434DE65F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E943-4285-8D81-40A434DE65F3}"/>
              </c:ext>
            </c:extLst>
          </c:dPt>
          <c:cat>
            <c:strRef>
              <c:f>'Chart 14'!$R$5:$R$11</c:f>
              <c:strCache>
                <c:ptCount val="7"/>
                <c:pt idx="0">
                  <c:v>Q1 2023</c:v>
                </c:pt>
                <c:pt idx="1">
                  <c:v>Q2 2023</c:v>
                </c:pt>
                <c:pt idx="2">
                  <c:v>Q3 2023</c:v>
                </c:pt>
                <c:pt idx="3">
                  <c:v>Q4 2023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strCache>
            </c:strRef>
          </c:cat>
          <c:val>
            <c:numRef>
              <c:f>'Chart 14'!$U$5:$U$11</c:f>
              <c:numCache>
                <c:formatCode>0.00</c:formatCode>
                <c:ptCount val="7"/>
                <c:pt idx="0">
                  <c:v>0.992789178075556</c:v>
                </c:pt>
                <c:pt idx="1">
                  <c:v>1.0034482891355601</c:v>
                </c:pt>
                <c:pt idx="2">
                  <c:v>1.01760262816512</c:v>
                </c:pt>
                <c:pt idx="3">
                  <c:v>#N/A</c:v>
                </c:pt>
                <c:pt idx="4">
                  <c:v>1.0204262621809499</c:v>
                </c:pt>
                <c:pt idx="5">
                  <c:v>1.04808351351351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43-4285-8D81-40A434DE65F3}"/>
            </c:ext>
          </c:extLst>
        </c:ser>
        <c:ser>
          <c:idx val="4"/>
          <c:order val="1"/>
          <c:tx>
            <c:strRef>
              <c:f>'Chart 14'!$T$3</c:f>
              <c:strCache>
                <c:ptCount val="1"/>
                <c:pt idx="0">
                  <c:v>Q1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E943-4285-8D81-40A434DE65F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E943-4285-8D81-40A434DE65F3}"/>
              </c:ext>
            </c:extLst>
          </c:dPt>
          <c:cat>
            <c:strRef>
              <c:f>'Chart 14'!$R$5:$R$11</c:f>
              <c:strCache>
                <c:ptCount val="7"/>
                <c:pt idx="0">
                  <c:v>Q1 2023</c:v>
                </c:pt>
                <c:pt idx="1">
                  <c:v>Q2 2023</c:v>
                </c:pt>
                <c:pt idx="2">
                  <c:v>Q3 2023</c:v>
                </c:pt>
                <c:pt idx="3">
                  <c:v>Q4 2023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strCache>
            </c:strRef>
          </c:cat>
          <c:val>
            <c:numRef>
              <c:f>'Chart 14'!$T$5:$T$11</c:f>
              <c:numCache>
                <c:formatCode>0.00</c:formatCode>
                <c:ptCount val="7"/>
                <c:pt idx="0">
                  <c:v>1.0402577465357099</c:v>
                </c:pt>
                <c:pt idx="1">
                  <c:v>1.04218493463095</c:v>
                </c:pt>
                <c:pt idx="2">
                  <c:v>1.0511723632023799</c:v>
                </c:pt>
                <c:pt idx="3">
                  <c:v>1.0620054155833301</c:v>
                </c:pt>
                <c:pt idx="4">
                  <c:v>1.0489051149880924</c:v>
                </c:pt>
                <c:pt idx="5">
                  <c:v>1.06869398601282</c:v>
                </c:pt>
                <c:pt idx="6">
                  <c:v>1.08030922589394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43-4285-8D81-40A434DE6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ax val="1.1000000000000001"/>
          <c:min val="0.98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2.0000000000000004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218386687362544"/>
          <c:w val="0.97198879551820727"/>
          <c:h val="0.79233662981015451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14'!$N$15</c:f>
              <c:strCache>
                <c:ptCount val="1"/>
                <c:pt idx="0">
                  <c:v>Q4 2022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6483-4DA2-B86C-C354AB4327E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6483-4DA2-B86C-C354AB4327EA}"/>
              </c:ext>
            </c:extLst>
          </c:dPt>
          <c:cat>
            <c:strRef>
              <c:f>'Chart 14'!$K$17:$K$23</c:f>
              <c:strCache>
                <c:ptCount val="7"/>
                <c:pt idx="0">
                  <c:v>Q1 2023</c:v>
                </c:pt>
                <c:pt idx="1">
                  <c:v>Q2 2023</c:v>
                </c:pt>
                <c:pt idx="2">
                  <c:v>Q3 2023</c:v>
                </c:pt>
                <c:pt idx="3">
                  <c:v>Q4 2023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strCache>
            </c:strRef>
          </c:cat>
          <c:val>
            <c:numRef>
              <c:f>'Chart 14'!$N$17:$N$23</c:f>
              <c:numCache>
                <c:formatCode>0.00</c:formatCode>
                <c:ptCount val="7"/>
                <c:pt idx="0">
                  <c:v>94.089178229610894</c:v>
                </c:pt>
                <c:pt idx="1">
                  <c:v>91.3243660882152</c:v>
                </c:pt>
                <c:pt idx="2">
                  <c:v>89.422998813160007</c:v>
                </c:pt>
                <c:pt idx="3">
                  <c:v>#N/A</c:v>
                </c:pt>
                <c:pt idx="4">
                  <c:v>90.748037093639496</c:v>
                </c:pt>
                <c:pt idx="5">
                  <c:v>84.722770270270303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83-4DA2-B86C-C354AB4327EA}"/>
            </c:ext>
          </c:extLst>
        </c:ser>
        <c:ser>
          <c:idx val="4"/>
          <c:order val="1"/>
          <c:tx>
            <c:strRef>
              <c:f>'Chart 14'!$M$15</c:f>
              <c:strCache>
                <c:ptCount val="1"/>
                <c:pt idx="0">
                  <c:v>Q1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6483-4DA2-B86C-C354AB4327E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6483-4DA2-B86C-C354AB4327EA}"/>
              </c:ext>
            </c:extLst>
          </c:dPt>
          <c:cat>
            <c:strRef>
              <c:f>'Chart 14'!$K$17:$K$23</c:f>
              <c:strCache>
                <c:ptCount val="7"/>
                <c:pt idx="0">
                  <c:v>Q1 2023</c:v>
                </c:pt>
                <c:pt idx="1">
                  <c:v>Q2 2023</c:v>
                </c:pt>
                <c:pt idx="2">
                  <c:v>Q3 2023</c:v>
                </c:pt>
                <c:pt idx="3">
                  <c:v>Q4 2023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strCache>
            </c:strRef>
          </c:cat>
          <c:val>
            <c:numRef>
              <c:f>'Chart 14'!$M$17:$M$23</c:f>
              <c:numCache>
                <c:formatCode>0.00</c:formatCode>
                <c:ptCount val="7"/>
                <c:pt idx="0">
                  <c:v>86.155310732745207</c:v>
                </c:pt>
                <c:pt idx="1">
                  <c:v>86.764518999519098</c:v>
                </c:pt>
                <c:pt idx="2">
                  <c:v>86.118421921597601</c:v>
                </c:pt>
                <c:pt idx="3">
                  <c:v>85.179600926870705</c:v>
                </c:pt>
                <c:pt idx="4">
                  <c:v>86.054463145183149</c:v>
                </c:pt>
                <c:pt idx="5">
                  <c:v>84.210164555717895</c:v>
                </c:pt>
                <c:pt idx="6">
                  <c:v>80.754270402533294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483-4DA2-B86C-C354AB432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70688"/>
        <c:axId val="440372224"/>
      </c:lineChart>
      <c:catAx>
        <c:axId val="4403706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372224"/>
        <c:scaling>
          <c:orientation val="minMax"/>
          <c:max val="95"/>
          <c:min val="8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0688"/>
        <c:crosses val="autoZero"/>
        <c:crossBetween val="between"/>
        <c:majorUnit val="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06263922891997E-2"/>
          <c:y val="0.22054021030086804"/>
          <c:w val="0.88798253159531526"/>
          <c:h val="0.67085597225212457"/>
        </c:manualLayout>
      </c:layout>
      <c:lineChart>
        <c:grouping val="standard"/>
        <c:varyColors val="0"/>
        <c:ser>
          <c:idx val="0"/>
          <c:order val="0"/>
          <c:tx>
            <c:strRef>
              <c:f>'Chart 14'!$U$15</c:f>
              <c:strCache>
                <c:ptCount val="1"/>
                <c:pt idx="0">
                  <c:v>Q4 2022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9E-4055-AB7A-36DC10D066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9E-4055-AB7A-36DC10D0665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6C9E-4055-AB7A-36DC10D0665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6C9E-4055-AB7A-36DC10D0665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6C9E-4055-AB7A-36DC10D06654}"/>
              </c:ext>
            </c:extLst>
          </c:dPt>
          <c:cat>
            <c:strRef>
              <c:f>'Chart 14'!$S$18:$S$22</c:f>
              <c:strCach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strCache>
            </c:strRef>
          </c:cat>
          <c:val>
            <c:numRef>
              <c:f>'Chart 14'!$U$18:$U$22</c:f>
              <c:numCache>
                <c:formatCode>0.00</c:formatCode>
                <c:ptCount val="5"/>
                <c:pt idx="0">
                  <c:v>4.3520895160000004</c:v>
                </c:pt>
                <c:pt idx="1">
                  <c:v>3.5933108317647098</c:v>
                </c:pt>
                <c:pt idx="2">
                  <c:v>#N/A</c:v>
                </c:pt>
                <c:pt idx="3">
                  <c:v>#N/A</c:v>
                </c:pt>
                <c:pt idx="4">
                  <c:v>2.9266328000000001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9E-4055-AB7A-36DC10D06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84640"/>
        <c:axId val="439595008"/>
      </c:lineChart>
      <c:lineChart>
        <c:grouping val="standard"/>
        <c:varyColors val="0"/>
        <c:ser>
          <c:idx val="4"/>
          <c:order val="1"/>
          <c:tx>
            <c:strRef>
              <c:f>'Chart 14'!$T$15</c:f>
              <c:strCache>
                <c:ptCount val="1"/>
                <c:pt idx="0">
                  <c:v>Q1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6C9E-4055-AB7A-36DC10D0665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6C9E-4055-AB7A-36DC10D06654}"/>
              </c:ext>
            </c:extLst>
          </c:dPt>
          <c:cat>
            <c:strRef>
              <c:f>'Chart 14'!$R$18:$R$22</c:f>
              <c:strCach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strCache>
            </c:strRef>
          </c:cat>
          <c:val>
            <c:numRef>
              <c:f>'Chart 14'!$T$18:$T$22</c:f>
              <c:numCache>
                <c:formatCode>0.00</c:formatCode>
                <c:ptCount val="5"/>
                <c:pt idx="0">
                  <c:v>4.48869483</c:v>
                </c:pt>
                <c:pt idx="1">
                  <c:v>3.9495474913636399</c:v>
                </c:pt>
                <c:pt idx="2">
                  <c:v>3.13030407705882</c:v>
                </c:pt>
                <c:pt idx="3">
                  <c:v>#N/A</c:v>
                </c:pt>
                <c:pt idx="4">
                  <c:v>2.56112091666667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C9E-4055-AB7A-36DC10D06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96544"/>
        <c:axId val="439598080"/>
      </c:lineChart>
      <c:catAx>
        <c:axId val="439584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9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595008"/>
        <c:scaling>
          <c:orientation val="minMax"/>
          <c:max val="4.5"/>
          <c:min val="2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84640"/>
        <c:crosses val="autoZero"/>
        <c:crossBetween val="between"/>
        <c:majorUnit val="0.2"/>
      </c:valAx>
      <c:catAx>
        <c:axId val="43959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598080"/>
        <c:crosses val="autoZero"/>
        <c:auto val="1"/>
        <c:lblAlgn val="ctr"/>
        <c:lblOffset val="100"/>
        <c:noMultiLvlLbl val="0"/>
      </c:catAx>
      <c:valAx>
        <c:axId val="439598080"/>
        <c:scaling>
          <c:orientation val="minMax"/>
          <c:max val="3"/>
          <c:min val="1"/>
        </c:scaling>
        <c:delete val="1"/>
        <c:axPos val="r"/>
        <c:numFmt formatCode="0.00" sourceLinked="1"/>
        <c:majorTickMark val="out"/>
        <c:minorTickMark val="none"/>
        <c:tickLblPos val="nextTo"/>
        <c:crossAx val="439596544"/>
        <c:crosses val="max"/>
        <c:crossBetween val="between"/>
        <c:majorUnit val="0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span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2'!$N$19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2'!$N$20:$N$31</c:f>
              <c:numCache>
                <c:formatCode>0.0</c:formatCode>
                <c:ptCount val="12"/>
                <c:pt idx="0">
                  <c:v>1.823638184815388</c:v>
                </c:pt>
                <c:pt idx="1">
                  <c:v>2.0796031671897399</c:v>
                </c:pt>
                <c:pt idx="2">
                  <c:v>4.9263419012435898</c:v>
                </c:pt>
                <c:pt idx="3">
                  <c:v>10.205168768097399</c:v>
                </c:pt>
                <c:pt idx="4">
                  <c:v>20.408209371884599</c:v>
                </c:pt>
                <c:pt idx="5">
                  <c:v>21.212627436525601</c:v>
                </c:pt>
                <c:pt idx="6">
                  <c:v>16.687946461423099</c:v>
                </c:pt>
                <c:pt idx="7">
                  <c:v>10.1572365673539</c:v>
                </c:pt>
                <c:pt idx="8">
                  <c:v>5.3126515773794898</c:v>
                </c:pt>
                <c:pt idx="9">
                  <c:v>3.2306188281794901</c:v>
                </c:pt>
                <c:pt idx="10">
                  <c:v>3.2494031420743599</c:v>
                </c:pt>
                <c:pt idx="11">
                  <c:v>0.70655459383333397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0-45C8-BCA6-8BD433FC7792}"/>
            </c:ext>
          </c:extLst>
        </c:ser>
        <c:ser>
          <c:idx val="1"/>
          <c:order val="1"/>
          <c:tx>
            <c:strRef>
              <c:f>'Chart 2'!$M$19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2'!$M$20:$M$31</c:f>
              <c:numCache>
                <c:formatCode>0.0</c:formatCode>
                <c:ptCount val="12"/>
                <c:pt idx="0">
                  <c:v>1.3849521954761899</c:v>
                </c:pt>
                <c:pt idx="1">
                  <c:v>1.8793466028571399</c:v>
                </c:pt>
                <c:pt idx="2">
                  <c:v>4.47449777380952</c:v>
                </c:pt>
                <c:pt idx="3">
                  <c:v>8.2326246173809494</c:v>
                </c:pt>
                <c:pt idx="4">
                  <c:v>17.277841195000001</c:v>
                </c:pt>
                <c:pt idx="5">
                  <c:v>18.683315396904799</c:v>
                </c:pt>
                <c:pt idx="6">
                  <c:v>16.914929253333302</c:v>
                </c:pt>
                <c:pt idx="7">
                  <c:v>11.8399307809524</c:v>
                </c:pt>
                <c:pt idx="8">
                  <c:v>7.2127189233333304</c:v>
                </c:pt>
                <c:pt idx="9">
                  <c:v>4.8578808264285698</c:v>
                </c:pt>
                <c:pt idx="10">
                  <c:v>3.1148030499999999</c:v>
                </c:pt>
                <c:pt idx="11">
                  <c:v>4.1271593842857204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B0-45C8-BCA6-8BD433FC7792}"/>
            </c:ext>
          </c:extLst>
        </c:ser>
        <c:ser>
          <c:idx val="2"/>
          <c:order val="2"/>
          <c:tx>
            <c:strRef>
              <c:f>'Chart 2'!$L$19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2'!$L$20:$L$31</c:f>
              <c:numCache>
                <c:formatCode>0.0</c:formatCode>
                <c:ptCount val="12"/>
                <c:pt idx="0">
                  <c:v>3.6340973513953569</c:v>
                </c:pt>
                <c:pt idx="1">
                  <c:v>1.95073206372093</c:v>
                </c:pt>
                <c:pt idx="2">
                  <c:v>3.5227531425581402</c:v>
                </c:pt>
                <c:pt idx="3">
                  <c:v>4.77818516255814</c:v>
                </c:pt>
                <c:pt idx="4">
                  <c:v>9.9293331699999996</c:v>
                </c:pt>
                <c:pt idx="5">
                  <c:v>18.513712699534899</c:v>
                </c:pt>
                <c:pt idx="6">
                  <c:v>18.740965363953499</c:v>
                </c:pt>
                <c:pt idx="7">
                  <c:v>13.319047332325599</c:v>
                </c:pt>
                <c:pt idx="8">
                  <c:v>8.5214459730232601</c:v>
                </c:pt>
                <c:pt idx="9">
                  <c:v>6.0249107341860499</c:v>
                </c:pt>
                <c:pt idx="10">
                  <c:v>4.5484267034883699</c:v>
                </c:pt>
                <c:pt idx="11">
                  <c:v>6.5163903025581398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B0-45C8-BCA6-8BD433FC7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48640"/>
        <c:axId val="258850176"/>
      </c:barChart>
      <c:catAx>
        <c:axId val="258848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5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850176"/>
        <c:scaling>
          <c:orientation val="minMax"/>
          <c:max val="2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48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2'!$N$36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2'!$N$37:$N$48</c:f>
              <c:numCache>
                <c:formatCode>0.0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D-4264-9C22-FC534C219180}"/>
            </c:ext>
          </c:extLst>
        </c:ser>
        <c:ser>
          <c:idx val="1"/>
          <c:order val="1"/>
          <c:tx>
            <c:strRef>
              <c:f>'Chart 2'!$M$36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2'!$M$37:$M$48</c:f>
              <c:numCache>
                <c:formatCode>0.0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9D-4264-9C22-FC534C219180}"/>
            </c:ext>
          </c:extLst>
        </c:ser>
        <c:ser>
          <c:idx val="2"/>
          <c:order val="2"/>
          <c:tx>
            <c:strRef>
              <c:f>'Chart 2'!$L$36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2'!$L$37:$L$48</c:f>
              <c:numCache>
                <c:formatCode>0.0</c:formatCode>
                <c:ptCount val="12"/>
                <c:pt idx="0">
                  <c:v>1.8750553152631579</c:v>
                </c:pt>
                <c:pt idx="1">
                  <c:v>3.750648215</c:v>
                </c:pt>
                <c:pt idx="2">
                  <c:v>6.7042952518421002</c:v>
                </c:pt>
                <c:pt idx="3">
                  <c:v>10.6443791173684</c:v>
                </c:pt>
                <c:pt idx="4">
                  <c:v>21.9913057042105</c:v>
                </c:pt>
                <c:pt idx="5">
                  <c:v>22.707306864210501</c:v>
                </c:pt>
                <c:pt idx="6">
                  <c:v>13.6386377442105</c:v>
                </c:pt>
                <c:pt idx="7">
                  <c:v>7.9252283400000003</c:v>
                </c:pt>
                <c:pt idx="8">
                  <c:v>4.465092125</c:v>
                </c:pt>
                <c:pt idx="9">
                  <c:v>2.3559510689473702</c:v>
                </c:pt>
                <c:pt idx="10">
                  <c:v>1.4505920407894699</c:v>
                </c:pt>
                <c:pt idx="11">
                  <c:v>2.4915082136842099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9D-4264-9C22-FC534C219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00640"/>
        <c:axId val="266928896"/>
      </c:barChart>
      <c:catAx>
        <c:axId val="258800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92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928896"/>
        <c:scaling>
          <c:orientation val="minMax"/>
          <c:max val="2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00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0225470558498646"/>
        </c:manualLayout>
      </c:layout>
      <c:lineChart>
        <c:grouping val="standard"/>
        <c:varyColors val="0"/>
        <c:ser>
          <c:idx val="1"/>
          <c:order val="0"/>
          <c:tx>
            <c:strRef>
              <c:f>'Chart 3'!$K$2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1.91976744186046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1.8868717391304299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2.0519858107755602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56-4222-AB92-6B61395925F8}"/>
            </c:ext>
          </c:extLst>
        </c:ser>
        <c:ser>
          <c:idx val="0"/>
          <c:order val="1"/>
          <c:tx>
            <c:strRef>
              <c:f>'Chart 3'!$L$2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</c:numCache>
            </c:numRef>
          </c:cat>
          <c:val>
            <c:numRef>
              <c:f>'Chart 3'!$L$11:$L$168</c:f>
              <c:numCache>
                <c:formatCode>0.000</c:formatCode>
                <c:ptCount val="158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1.9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1.9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1.9</c:v>
                </c:pt>
                <c:pt idx="51">
                  <c:v>2</c:v>
                </c:pt>
                <c:pt idx="52">
                  <c:v>1.9</c:v>
                </c:pt>
                <c:pt idx="53">
                  <c:v>1.9</c:v>
                </c:pt>
                <c:pt idx="54">
                  <c:v>1.9</c:v>
                </c:pt>
                <c:pt idx="55">
                  <c:v>1.8</c:v>
                </c:pt>
                <c:pt idx="56">
                  <c:v>1.8</c:v>
                </c:pt>
                <c:pt idx="57">
                  <c:v>1.85</c:v>
                </c:pt>
                <c:pt idx="58">
                  <c:v>1.9</c:v>
                </c:pt>
                <c:pt idx="59">
                  <c:v>1.9</c:v>
                </c:pt>
                <c:pt idx="60">
                  <c:v>1.85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1.9</c:v>
                </c:pt>
                <c:pt idx="67">
                  <c:v>1.9</c:v>
                </c:pt>
                <c:pt idx="68">
                  <c:v>1.8</c:v>
                </c:pt>
                <c:pt idx="69">
                  <c:v>1.9</c:v>
                </c:pt>
                <c:pt idx="70">
                  <c:v>1.9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  <c:pt idx="74">
                  <c:v>1.7373525000000001</c:v>
                </c:pt>
                <c:pt idx="75">
                  <c:v>1.7</c:v>
                </c:pt>
                <c:pt idx="76">
                  <c:v>1.7</c:v>
                </c:pt>
                <c:pt idx="77">
                  <c:v>1.65</c:v>
                </c:pt>
                <c:pt idx="78">
                  <c:v>1.65</c:v>
                </c:pt>
                <c:pt idx="79">
                  <c:v>1.6</c:v>
                </c:pt>
                <c:pt idx="80">
                  <c:v>1.7</c:v>
                </c:pt>
                <c:pt idx="81">
                  <c:v>1.6541300860999999</c:v>
                </c:pt>
                <c:pt idx="82">
                  <c:v>1.8</c:v>
                </c:pt>
                <c:pt idx="83">
                  <c:v>1.8</c:v>
                </c:pt>
                <c:pt idx="84">
                  <c:v>1.9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56-4222-AB92-6B6139592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1024"/>
        <c:axId val="258402560"/>
      </c:lineChart>
      <c:lineChart>
        <c:grouping val="standard"/>
        <c:varyColors val="0"/>
        <c:ser>
          <c:idx val="2"/>
          <c:order val="2"/>
          <c:tx>
            <c:strRef>
              <c:f>'Chart 3'!$M$2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1.91976744186046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1.8868717391304299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2.0519858107755602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</c:numCache>
            </c:numRef>
          </c:cat>
          <c:val>
            <c:numRef>
              <c:f>'Chart 3'!$M$11:$M$168</c:f>
              <c:numCache>
                <c:formatCode>0.000</c:formatCode>
                <c:ptCount val="158"/>
                <c:pt idx="0">
                  <c:v>1.82023255813953</c:v>
                </c:pt>
                <c:pt idx="1">
                  <c:v>1.7817329268292701</c:v>
                </c:pt>
                <c:pt idx="2">
                  <c:v>1.80331666666667</c:v>
                </c:pt>
                <c:pt idx="3">
                  <c:v>1.8423428571380001</c:v>
                </c:pt>
                <c:pt idx="4">
                  <c:v>1.83496951347457</c:v>
                </c:pt>
                <c:pt idx="5">
                  <c:v>1.88217567567568</c:v>
                </c:pt>
                <c:pt idx="6">
                  <c:v>1.82111372160973</c:v>
                </c:pt>
                <c:pt idx="7">
                  <c:v>1.8337513718331699</c:v>
                </c:pt>
                <c:pt idx="8">
                  <c:v>1.87108500534654</c:v>
                </c:pt>
                <c:pt idx="9">
                  <c:v>1.84591176470588</c:v>
                </c:pt>
                <c:pt idx="10">
                  <c:v>1.86161565921189</c:v>
                </c:pt>
                <c:pt idx="11">
                  <c:v>1.93447718490889</c:v>
                </c:pt>
                <c:pt idx="12">
                  <c:v>1.83388888889694</c:v>
                </c:pt>
                <c:pt idx="13">
                  <c:v>1.8415287750953699</c:v>
                </c:pt>
                <c:pt idx="14">
                  <c:v>1.9033125</c:v>
                </c:pt>
                <c:pt idx="15">
                  <c:v>1.88266595381684</c:v>
                </c:pt>
                <c:pt idx="16">
                  <c:v>1.8586920018797599</c:v>
                </c:pt>
                <c:pt idx="17">
                  <c:v>1.84964760032359</c:v>
                </c:pt>
                <c:pt idx="18">
                  <c:v>1.8869516900693599</c:v>
                </c:pt>
                <c:pt idx="19">
                  <c:v>1.88611111111111</c:v>
                </c:pt>
                <c:pt idx="20">
                  <c:v>1.9020718457692101</c:v>
                </c:pt>
                <c:pt idx="21">
                  <c:v>1.9187726216541801</c:v>
                </c:pt>
                <c:pt idx="22">
                  <c:v>1.89535332014104</c:v>
                </c:pt>
                <c:pt idx="23">
                  <c:v>1.9036931684770499</c:v>
                </c:pt>
                <c:pt idx="24">
                  <c:v>1.90335757967049</c:v>
                </c:pt>
                <c:pt idx="25">
                  <c:v>1.9125250085763501</c:v>
                </c:pt>
                <c:pt idx="26">
                  <c:v>1.90742153897467</c:v>
                </c:pt>
                <c:pt idx="27">
                  <c:v>1.9360173180278999</c:v>
                </c:pt>
                <c:pt idx="28">
                  <c:v>1.9435540540540499</c:v>
                </c:pt>
                <c:pt idx="29">
                  <c:v>1.9618668495498199</c:v>
                </c:pt>
                <c:pt idx="30">
                  <c:v>2.0506071307709601</c:v>
                </c:pt>
                <c:pt idx="31">
                  <c:v>2.02407565156969</c:v>
                </c:pt>
                <c:pt idx="32">
                  <c:v>1.9305759205967401</c:v>
                </c:pt>
                <c:pt idx="33">
                  <c:v>1.92513460714444</c:v>
                </c:pt>
                <c:pt idx="34">
                  <c:v>1.93194117647059</c:v>
                </c:pt>
                <c:pt idx="35">
                  <c:v>1.86821829268293</c:v>
                </c:pt>
                <c:pt idx="36">
                  <c:v>1.8415226190476199</c:v>
                </c:pt>
                <c:pt idx="37">
                  <c:v>1.83727631578947</c:v>
                </c:pt>
                <c:pt idx="38">
                  <c:v>1.85489594594595</c:v>
                </c:pt>
                <c:pt idx="39">
                  <c:v>1.84627304979744</c:v>
                </c:pt>
                <c:pt idx="40">
                  <c:v>1.90666828773062</c:v>
                </c:pt>
                <c:pt idx="41">
                  <c:v>1.9283540962464001</c:v>
                </c:pt>
                <c:pt idx="42">
                  <c:v>1.9564094641582801</c:v>
                </c:pt>
                <c:pt idx="43">
                  <c:v>1.9220838623391701</c:v>
                </c:pt>
                <c:pt idx="44">
                  <c:v>1.86966598396205</c:v>
                </c:pt>
                <c:pt idx="45">
                  <c:v>1.9086953139909</c:v>
                </c:pt>
                <c:pt idx="46">
                  <c:v>1.9514550740459</c:v>
                </c:pt>
                <c:pt idx="47">
                  <c:v>1.9493334829614599</c:v>
                </c:pt>
                <c:pt idx="48">
                  <c:v>1.93700574029448</c:v>
                </c:pt>
                <c:pt idx="49">
                  <c:v>1.9411563092914501</c:v>
                </c:pt>
                <c:pt idx="50">
                  <c:v>1.8901473336911501</c:v>
                </c:pt>
                <c:pt idx="51">
                  <c:v>1.8404309719788801</c:v>
                </c:pt>
                <c:pt idx="52">
                  <c:v>1.8067763205224301</c:v>
                </c:pt>
                <c:pt idx="53">
                  <c:v>1.7759374086700499</c:v>
                </c:pt>
                <c:pt idx="54">
                  <c:v>1.76729019202765</c:v>
                </c:pt>
                <c:pt idx="55">
                  <c:v>1.709034838947</c:v>
                </c:pt>
                <c:pt idx="56">
                  <c:v>1.689924685117</c:v>
                </c:pt>
                <c:pt idx="57">
                  <c:v>1.74976041465316</c:v>
                </c:pt>
                <c:pt idx="58">
                  <c:v>1.72273803921536</c:v>
                </c:pt>
                <c:pt idx="59">
                  <c:v>1.73539189189189</c:v>
                </c:pt>
                <c:pt idx="60">
                  <c:v>1.64540904844043</c:v>
                </c:pt>
                <c:pt idx="61">
                  <c:v>1.6899428571428601</c:v>
                </c:pt>
                <c:pt idx="62">
                  <c:v>1.6775708328561001</c:v>
                </c:pt>
                <c:pt idx="63">
                  <c:v>1.6940522782890901</c:v>
                </c:pt>
                <c:pt idx="64">
                  <c:v>1.680593505467</c:v>
                </c:pt>
                <c:pt idx="65">
                  <c:v>1.6986820040522399</c:v>
                </c:pt>
                <c:pt idx="66">
                  <c:v>1.72735593157421</c:v>
                </c:pt>
                <c:pt idx="67">
                  <c:v>1.7594056236901801</c:v>
                </c:pt>
                <c:pt idx="68">
                  <c:v>1.7822589974187599</c:v>
                </c:pt>
                <c:pt idx="69">
                  <c:v>1.7772887450694399</c:v>
                </c:pt>
                <c:pt idx="70">
                  <c:v>1.7925234092731499</c:v>
                </c:pt>
                <c:pt idx="71">
                  <c:v>1.79798119820841</c:v>
                </c:pt>
                <c:pt idx="72">
                  <c:v>1.73988011252291</c:v>
                </c:pt>
                <c:pt idx="73">
                  <c:v>1.71674865876086</c:v>
                </c:pt>
                <c:pt idx="74">
                  <c:v>1.62300900124252</c:v>
                </c:pt>
                <c:pt idx="75">
                  <c:v>1.5947222134972801</c:v>
                </c:pt>
                <c:pt idx="76">
                  <c:v>1.5691517094702101</c:v>
                </c:pt>
                <c:pt idx="77">
                  <c:v>1.5532265155028999</c:v>
                </c:pt>
                <c:pt idx="78">
                  <c:v>1.5564394324100299</c:v>
                </c:pt>
                <c:pt idx="79">
                  <c:v>1.55718545502212</c:v>
                </c:pt>
                <c:pt idx="80">
                  <c:v>1.5918795910541499</c:v>
                </c:pt>
                <c:pt idx="81">
                  <c:v>1.6186957415690899</c:v>
                </c:pt>
                <c:pt idx="82">
                  <c:v>1.7459994627300901</c:v>
                </c:pt>
                <c:pt idx="83">
                  <c:v>1.85831848108108</c:v>
                </c:pt>
                <c:pt idx="84">
                  <c:v>1.8698496102917399</c:v>
                </c:pt>
                <c:pt idx="85">
                  <c:v>2.02404458403874</c:v>
                </c:pt>
                <c:pt idx="86">
                  <c:v>2.1620760705148299</c:v>
                </c:pt>
                <c:pt idx="87">
                  <c:v>2.1797983986001999</c:v>
                </c:pt>
                <c:pt idx="88">
                  <c:v>2.1267318290994499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56-4222-AB92-6B61395925F8}"/>
            </c:ext>
          </c:extLst>
        </c:ser>
        <c:ser>
          <c:idx val="3"/>
          <c:order val="3"/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1.91976744186046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1.8868717391304299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2.0519858107755602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1.91976744186046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1.8868717391304299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2.0519858107755602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56-4222-AB92-6B6139592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4352"/>
        <c:axId val="258405888"/>
      </c:lineChart>
      <c:dateAx>
        <c:axId val="258401024"/>
        <c:scaling>
          <c:orientation val="minMax"/>
          <c:max val="45261"/>
          <c:min val="36892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2560"/>
        <c:crosses val="autoZero"/>
        <c:auto val="1"/>
        <c:lblOffset val="100"/>
        <c:baseTimeUnit val="months"/>
        <c:majorUnit val="2"/>
        <c:majorTimeUnit val="years"/>
        <c:minorUnit val="3"/>
        <c:minorTimeUnit val="months"/>
      </c:dateAx>
      <c:valAx>
        <c:axId val="258402560"/>
        <c:scaling>
          <c:orientation val="minMax"/>
          <c:max val="2.2000000000000002"/>
          <c:min val="1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1024"/>
        <c:crosses val="autoZero"/>
        <c:crossBetween val="between"/>
        <c:majorUnit val="0.1"/>
      </c:valAx>
      <c:catAx>
        <c:axId val="258404352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258405888"/>
        <c:crosses val="autoZero"/>
        <c:auto val="1"/>
        <c:lblAlgn val="ctr"/>
        <c:lblOffset val="100"/>
        <c:noMultiLvlLbl val="1"/>
      </c:catAx>
      <c:valAx>
        <c:axId val="258405888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258404352"/>
        <c:crosses val="max"/>
        <c:crossBetween val="between"/>
        <c:majorUnit val="0.0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4'!$N$5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003299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4'!$K$6:$K$16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4'!$N$6:$N$16</c:f>
              <c:numCache>
                <c:formatCode>0.000</c:formatCode>
                <c:ptCount val="11"/>
                <c:pt idx="0">
                  <c:v>4.3478260869565215</c:v>
                </c:pt>
                <c:pt idx="1">
                  <c:v>4.3478260869565215</c:v>
                </c:pt>
                <c:pt idx="2">
                  <c:v>4.3478260869565215</c:v>
                </c:pt>
                <c:pt idx="3">
                  <c:v>8.695652173913043</c:v>
                </c:pt>
                <c:pt idx="4">
                  <c:v>10.869565217391305</c:v>
                </c:pt>
                <c:pt idx="5">
                  <c:v>30.434782608695656</c:v>
                </c:pt>
                <c:pt idx="6">
                  <c:v>6.5217391304347823</c:v>
                </c:pt>
                <c:pt idx="7">
                  <c:v>4.3478260869565215</c:v>
                </c:pt>
                <c:pt idx="8">
                  <c:v>6.5217391304347823</c:v>
                </c:pt>
                <c:pt idx="9">
                  <c:v>2.1739130434782608</c:v>
                </c:pt>
                <c:pt idx="10">
                  <c:v>17.391304347826086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1B-42E7-92DF-12A43955F4F7}"/>
            </c:ext>
          </c:extLst>
        </c:ser>
        <c:ser>
          <c:idx val="2"/>
          <c:order val="1"/>
          <c:tx>
            <c:strRef>
              <c:f>'Chart 4'!$M$5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B4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4'!$K$6:$K$16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4'!$M$6:$M$16</c:f>
              <c:numCache>
                <c:formatCode>0.000</c:formatCode>
                <c:ptCount val="11"/>
                <c:pt idx="0">
                  <c:v>2.2727272727272729</c:v>
                </c:pt>
                <c:pt idx="1">
                  <c:v>0</c:v>
                </c:pt>
                <c:pt idx="2">
                  <c:v>4.5454545454545459</c:v>
                </c:pt>
                <c:pt idx="3">
                  <c:v>6.8181818181818175</c:v>
                </c:pt>
                <c:pt idx="4">
                  <c:v>11.363636363636363</c:v>
                </c:pt>
                <c:pt idx="5">
                  <c:v>40.909090909090914</c:v>
                </c:pt>
                <c:pt idx="6">
                  <c:v>6.8181818181818175</c:v>
                </c:pt>
                <c:pt idx="7">
                  <c:v>6.8181818181818175</c:v>
                </c:pt>
                <c:pt idx="8">
                  <c:v>4.5454545454545459</c:v>
                </c:pt>
                <c:pt idx="9">
                  <c:v>0</c:v>
                </c:pt>
                <c:pt idx="10">
                  <c:v>15.909090909090908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1B-42E7-92DF-12A43955F4F7}"/>
            </c:ext>
          </c:extLst>
        </c:ser>
        <c:ser>
          <c:idx val="0"/>
          <c:order val="2"/>
          <c:tx>
            <c:strRef>
              <c:f>'Chart 4'!$L$5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4B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4'!$K$6:$K$16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4'!$L$6:$L$16</c:f>
              <c:numCache>
                <c:formatCode>0.000</c:formatCode>
                <c:ptCount val="11"/>
                <c:pt idx="0">
                  <c:v>2.2727272727272729</c:v>
                </c:pt>
                <c:pt idx="1">
                  <c:v>0</c:v>
                </c:pt>
                <c:pt idx="2">
                  <c:v>4.5454545454545459</c:v>
                </c:pt>
                <c:pt idx="3">
                  <c:v>2.2727272727272729</c:v>
                </c:pt>
                <c:pt idx="4">
                  <c:v>6.8181818181818175</c:v>
                </c:pt>
                <c:pt idx="5">
                  <c:v>45.454545454545453</c:v>
                </c:pt>
                <c:pt idx="6">
                  <c:v>9.0909090909090917</c:v>
                </c:pt>
                <c:pt idx="7">
                  <c:v>4.5454545454545459</c:v>
                </c:pt>
                <c:pt idx="8">
                  <c:v>9.0909090909090917</c:v>
                </c:pt>
                <c:pt idx="9">
                  <c:v>0</c:v>
                </c:pt>
                <c:pt idx="10">
                  <c:v>15.909090909090908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1B-42E7-92DF-12A43955F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4967680"/>
        <c:axId val="414969216"/>
      </c:barChart>
      <c:catAx>
        <c:axId val="4149676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4969216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7680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5'!$N$3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5'!$N$4:$N$15</c:f>
              <c:numCache>
                <c:formatCode>0.0</c:formatCode>
                <c:ptCount val="12"/>
                <c:pt idx="0">
                  <c:v>0.95077132070571502</c:v>
                </c:pt>
                <c:pt idx="1">
                  <c:v>2.2049436584314299</c:v>
                </c:pt>
                <c:pt idx="2">
                  <c:v>5.6896968477628604</c:v>
                </c:pt>
                <c:pt idx="3">
                  <c:v>11.480514673082901</c:v>
                </c:pt>
                <c:pt idx="4">
                  <c:v>20.387863178922899</c:v>
                </c:pt>
                <c:pt idx="5">
                  <c:v>26.244115382471399</c:v>
                </c:pt>
                <c:pt idx="6">
                  <c:v>16.390524881265701</c:v>
                </c:pt>
                <c:pt idx="7">
                  <c:v>7.8021072995942804</c:v>
                </c:pt>
                <c:pt idx="8">
                  <c:v>3.8683427560771402</c:v>
                </c:pt>
                <c:pt idx="9">
                  <c:v>1.96127729859143</c:v>
                </c:pt>
                <c:pt idx="10">
                  <c:v>2.6417044261542899</c:v>
                </c:pt>
                <c:pt idx="11">
                  <c:v>0.37813827694000002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C-47C8-B548-01AB0AE9A1D7}"/>
            </c:ext>
          </c:extLst>
        </c:ser>
        <c:ser>
          <c:idx val="1"/>
          <c:order val="1"/>
          <c:tx>
            <c:strRef>
              <c:f>'Chart 5'!$M$3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5'!$M$4:$M$15</c:f>
              <c:numCache>
                <c:formatCode>0.0</c:formatCode>
                <c:ptCount val="12"/>
                <c:pt idx="0">
                  <c:v>1.557317984054055</c:v>
                </c:pt>
                <c:pt idx="1">
                  <c:v>1.69707396</c:v>
                </c:pt>
                <c:pt idx="2">
                  <c:v>5.5205129445946</c:v>
                </c:pt>
                <c:pt idx="3">
                  <c:v>11.523172891081099</c:v>
                </c:pt>
                <c:pt idx="4">
                  <c:v>21.202412650540499</c:v>
                </c:pt>
                <c:pt idx="5">
                  <c:v>25.0458765289189</c:v>
                </c:pt>
                <c:pt idx="6">
                  <c:v>15.5152625924324</c:v>
                </c:pt>
                <c:pt idx="7">
                  <c:v>8.1178346632432401</c:v>
                </c:pt>
                <c:pt idx="8">
                  <c:v>4.1180123840540599</c:v>
                </c:pt>
                <c:pt idx="9">
                  <c:v>2.24284710972973</c:v>
                </c:pt>
                <c:pt idx="10">
                  <c:v>0.99462008432432403</c:v>
                </c:pt>
                <c:pt idx="11">
                  <c:v>2.4650562075675699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3C-47C8-B548-01AB0AE9A1D7}"/>
            </c:ext>
          </c:extLst>
        </c:ser>
        <c:ser>
          <c:idx val="2"/>
          <c:order val="2"/>
          <c:tx>
            <c:strRef>
              <c:f>'Chart 5'!$L$3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5'!$L$4:$L$15</c:f>
              <c:numCache>
                <c:formatCode>0.0</c:formatCode>
                <c:ptCount val="12"/>
                <c:pt idx="0">
                  <c:v>1.325660968823529</c:v>
                </c:pt>
                <c:pt idx="1">
                  <c:v>1.85824400088235</c:v>
                </c:pt>
                <c:pt idx="2">
                  <c:v>4.8364296861764702</c:v>
                </c:pt>
                <c:pt idx="3">
                  <c:v>12.063491725</c:v>
                </c:pt>
                <c:pt idx="4">
                  <c:v>21.811385717352898</c:v>
                </c:pt>
                <c:pt idx="5">
                  <c:v>26.295404898235301</c:v>
                </c:pt>
                <c:pt idx="6">
                  <c:v>16.617817995588201</c:v>
                </c:pt>
                <c:pt idx="7">
                  <c:v>7.7298514961764697</c:v>
                </c:pt>
                <c:pt idx="8">
                  <c:v>3.7935059735294101</c:v>
                </c:pt>
                <c:pt idx="9">
                  <c:v>1.8303089114705899</c:v>
                </c:pt>
                <c:pt idx="10">
                  <c:v>0.96740198676470601</c:v>
                </c:pt>
                <c:pt idx="11">
                  <c:v>0.87049663970588198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3C-47C8-B548-01AB0AE9A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510208"/>
        <c:axId val="258520192"/>
      </c:barChart>
      <c:catAx>
        <c:axId val="258510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2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20192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1020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146570210257064"/>
          <c:w val="0.98601127777394715"/>
          <c:h val="0.87745778916874151"/>
        </c:manualLayout>
      </c:layout>
      <c:lineChart>
        <c:grouping val="standard"/>
        <c:varyColors val="0"/>
        <c:ser>
          <c:idx val="1"/>
          <c:order val="0"/>
          <c:tx>
            <c:strRef>
              <c:f>'Chart 6'!$K$5</c:f>
              <c:strCache>
                <c:ptCount val="1"/>
                <c:pt idx="0">
                  <c:v>Q1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8C6C-40A7-9AD7-42DA3417A842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6'!$L$3:$Q$3</c15:sqref>
                  </c15:fullRef>
                </c:ext>
              </c:extLst>
              <c:f>'Chart 6'!$L$3:$P$3</c:f>
              <c:strCach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6'!$L$5:$Q$5</c15:sqref>
                  </c15:fullRef>
                </c:ext>
              </c:extLst>
              <c:f>'Chart 6'!$L$5:$P$5</c:f>
              <c:numCache>
                <c:formatCode>0.0</c:formatCode>
                <c:ptCount val="5"/>
                <c:pt idx="0">
                  <c:v>0.208567526909091</c:v>
                </c:pt>
                <c:pt idx="1">
                  <c:v>1.3593133788679299</c:v>
                </c:pt>
                <c:pt idx="2">
                  <c:v>1.6618345551162801</c:v>
                </c:pt>
                <c:pt idx="3">
                  <c:v>#N/A</c:v>
                </c:pt>
                <c:pt idx="4">
                  <c:v>1.4378774304878099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6'!$Q$5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8C6C-40A7-9AD7-42DA3417A842}"/>
            </c:ext>
          </c:extLst>
        </c:ser>
        <c:ser>
          <c:idx val="3"/>
          <c:order val="1"/>
          <c:tx>
            <c:strRef>
              <c:f>'Chart 6'!$K$4</c:f>
              <c:strCache>
                <c:ptCount val="1"/>
                <c:pt idx="0">
                  <c:v>Q4 2022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2-8C6C-40A7-9AD7-42DA3417A842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6'!$L$3:$Q$3</c15:sqref>
                  </c15:fullRef>
                </c:ext>
              </c:extLst>
              <c:f>'Chart 6'!$L$3:$P$3</c:f>
              <c:strCach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6'!$L$4:$Q$4</c15:sqref>
                  </c15:fullRef>
                </c:ext>
              </c:extLst>
              <c:f>'Chart 6'!$L$4:$P$4</c:f>
              <c:numCache>
                <c:formatCode>0.0</c:formatCode>
                <c:ptCount val="5"/>
                <c:pt idx="0">
                  <c:v>0.111099094736842</c:v>
                </c:pt>
                <c:pt idx="1">
                  <c:v>1.6456278583999999</c:v>
                </c:pt>
                <c:pt idx="2">
                  <c:v>#N/A</c:v>
                </c:pt>
                <c:pt idx="3">
                  <c:v>#N/A</c:v>
                </c:pt>
                <c:pt idx="4">
                  <c:v>1.40370321170732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6'!$Q$4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8C6C-40A7-9AD7-42DA3417A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5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78718113763213E-2"/>
          <c:y val="0.18019266147469346"/>
          <c:w val="0.93844776961670384"/>
          <c:h val="0.75168696775997002"/>
        </c:manualLayout>
      </c:layout>
      <c:areaChart>
        <c:grouping val="stacked"/>
        <c:varyColors val="0"/>
        <c:ser>
          <c:idx val="2"/>
          <c:order val="3"/>
          <c:tx>
            <c:strRef>
              <c:f>'Chart 7'!$A$9</c:f>
              <c:strCache>
                <c:ptCount val="1"/>
                <c:pt idx="0">
                  <c:v>-s.d.</c:v>
                </c:pt>
              </c:strCache>
            </c:strRef>
          </c:tx>
          <c:spPr>
            <a:solidFill>
              <a:srgbClr val="65B800">
                <a:alpha val="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'Chart 7'!$B$9:$F$9</c:f>
              <c:numCache>
                <c:formatCode>0.00</c:formatCode>
                <c:ptCount val="5"/>
                <c:pt idx="0">
                  <c:v>0.31841256492521897</c:v>
                </c:pt>
                <c:pt idx="1">
                  <c:v>-0.54821150118854067</c:v>
                </c:pt>
                <c:pt idx="2">
                  <c:v>-0.56702870580186393</c:v>
                </c:pt>
                <c:pt idx="3">
                  <c:v>-0.12178762101159901</c:v>
                </c:pt>
                <c:pt idx="4">
                  <c:v>-1.752759804762799E-2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4-4169-A7AB-F38B92B16B42}"/>
            </c:ext>
          </c:extLst>
        </c:ser>
        <c:ser>
          <c:idx val="3"/>
          <c:order val="4"/>
          <c:tx>
            <c:strRef>
              <c:f>'Chart 7'!$A$8</c:f>
              <c:strCache>
                <c:ptCount val="1"/>
                <c:pt idx="0">
                  <c:v>SPF s.d. range</c:v>
                </c:pt>
              </c:strCache>
            </c:strRef>
          </c:tx>
          <c:spPr>
            <a:solidFill>
              <a:srgbClr val="D9D9D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'Chart 7'!$B$8:$F$8</c:f>
              <c:numCache>
                <c:formatCode>0.00</c:formatCode>
                <c:ptCount val="5"/>
                <c:pt idx="1">
                  <c:v>0.6724275325828033</c:v>
                </c:pt>
                <c:pt idx="2">
                  <c:v>0.59273709312235212</c:v>
                </c:pt>
                <c:pt idx="3">
                  <c:v>0.4851301320607877</c:v>
                </c:pt>
                <c:pt idx="4">
                  <c:v>0.73922857393024288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C4-4169-A7AB-F38B92B16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137864"/>
        <c:axId val="1015130976"/>
      </c:areaChart>
      <c:lineChart>
        <c:grouping val="standard"/>
        <c:varyColors val="0"/>
        <c:ser>
          <c:idx val="4"/>
          <c:order val="0"/>
          <c:tx>
            <c:strRef>
              <c:f>'Chart 7'!$A$3</c:f>
              <c:strCache>
                <c:ptCount val="1"/>
                <c:pt idx="0">
                  <c:v>Q1 2023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Q3 2022</c:v>
                </c:pt>
                <c:pt idx="1">
                  <c:v>Q4 2022</c:v>
                </c:pt>
                <c:pt idx="2">
                  <c:v>Q1 2023</c:v>
                </c:pt>
                <c:pt idx="3">
                  <c:v>Q2 2023</c:v>
                </c:pt>
                <c:pt idx="4">
                  <c:v>Q3 2023</c:v>
                </c:pt>
              </c:strCache>
            </c:strRef>
          </c:cat>
          <c:val>
            <c:numRef>
              <c:f>'Chart 7'!$B$3:$F$3</c:f>
              <c:numCache>
                <c:formatCode>0.00</c:formatCode>
                <c:ptCount val="5"/>
                <c:pt idx="0">
                  <c:v>0.31841256492521897</c:v>
                </c:pt>
                <c:pt idx="1">
                  <c:v>-0.211997734897139</c:v>
                </c:pt>
                <c:pt idx="2">
                  <c:v>-0.27066015924068793</c:v>
                </c:pt>
                <c:pt idx="3">
                  <c:v>0.12077744501879484</c:v>
                </c:pt>
                <c:pt idx="4">
                  <c:v>0.35208668891749345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C4-4169-A7AB-F38B92B16B42}"/>
            </c:ext>
          </c:extLst>
        </c:ser>
        <c:ser>
          <c:idx val="0"/>
          <c:order val="1"/>
          <c:tx>
            <c:strRef>
              <c:f>'Chart 7'!$A$4</c:f>
              <c:strCache>
                <c:ptCount val="1"/>
                <c:pt idx="0">
                  <c:v>Q4 2022 SPF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Q3 2022</c:v>
                </c:pt>
                <c:pt idx="1">
                  <c:v>Q4 2022</c:v>
                </c:pt>
                <c:pt idx="2">
                  <c:v>Q1 2023</c:v>
                </c:pt>
                <c:pt idx="3">
                  <c:v>Q2 2023</c:v>
                </c:pt>
                <c:pt idx="4">
                  <c:v>Q3 2023</c:v>
                </c:pt>
              </c:strCache>
            </c:strRef>
          </c:cat>
          <c:val>
            <c:numRef>
              <c:f>'Chart 7'!$B$4:$F$4</c:f>
              <c:numCache>
                <c:formatCode>0.00</c:formatCode>
                <c:ptCount val="5"/>
                <c:pt idx="0">
                  <c:v>-8.1409910543338571E-2</c:v>
                </c:pt>
                <c:pt idx="1">
                  <c:v>-0.39468313202814026</c:v>
                </c:pt>
                <c:pt idx="2">
                  <c:v>-0.27953693777055166</c:v>
                </c:pt>
                <c:pt idx="3">
                  <c:v>0.1948443193873792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C4-4169-A7AB-F38B92B16B42}"/>
            </c:ext>
          </c:extLst>
        </c:ser>
        <c:ser>
          <c:idx val="1"/>
          <c:order val="2"/>
          <c:tx>
            <c:strRef>
              <c:f>'Chart 7'!$A$6</c:f>
              <c:strCache>
                <c:ptCount val="1"/>
                <c:pt idx="0">
                  <c:v>December 2022 Eurosystem staff macroeconomic projections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Q3 2022</c:v>
                </c:pt>
                <c:pt idx="1">
                  <c:v>Q4 2022</c:v>
                </c:pt>
                <c:pt idx="2">
                  <c:v>Q1 2023</c:v>
                </c:pt>
                <c:pt idx="3">
                  <c:v>Q2 2023</c:v>
                </c:pt>
                <c:pt idx="4">
                  <c:v>Q3 2023</c:v>
                </c:pt>
              </c:strCache>
            </c:strRef>
          </c:cat>
          <c:val>
            <c:numRef>
              <c:f>'Chart 7'!$B$6:$F$6</c:f>
              <c:numCache>
                <c:formatCode>0.00</c:formatCode>
                <c:ptCount val="5"/>
                <c:pt idx="0">
                  <c:v>0.299138144127165</c:v>
                </c:pt>
                <c:pt idx="1">
                  <c:v>-0.19466383939517101</c:v>
                </c:pt>
                <c:pt idx="2">
                  <c:v>-0.113690156214485</c:v>
                </c:pt>
                <c:pt idx="3">
                  <c:v>0.14173479076871101</c:v>
                </c:pt>
                <c:pt idx="4">
                  <c:v>0.29695398389355498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C4-4169-A7AB-F38B92B16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137864"/>
        <c:axId val="1015130976"/>
      </c:lineChart>
      <c:catAx>
        <c:axId val="10151378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0976"/>
        <c:crosses val="autoZero"/>
        <c:auto val="1"/>
        <c:lblAlgn val="ctr"/>
        <c:lblOffset val="100"/>
        <c:noMultiLvlLbl val="0"/>
      </c:catAx>
      <c:valAx>
        <c:axId val="1015130976"/>
        <c:scaling>
          <c:orientation val="minMax"/>
          <c:max val="0.8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786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3</xdr:row>
      <xdr:rowOff>0</xdr:rowOff>
    </xdr:from>
    <xdr:to>
      <xdr:col>9</xdr:col>
      <xdr:colOff>326390</xdr:colOff>
      <xdr:row>15</xdr:row>
      <xdr:rowOff>140262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81F28420-C5CB-438A-83D0-74086F1C5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0.13783</cdr:y>
    </cdr:to>
    <cdr:grpSp>
      <cdr:nvGrpSpPr>
        <cdr:cNvPr id="42" name="Legend">
          <a:extLst xmlns:a="http://schemas.openxmlformats.org/drawingml/2006/main">
            <a:ext uri="{FF2B5EF4-FFF2-40B4-BE49-F238E27FC236}">
              <a16:creationId xmlns:a16="http://schemas.microsoft.com/office/drawing/2014/main" id="{4E608F11-388D-468F-BFD8-43662D49A840}"/>
            </a:ext>
          </a:extLst>
        </cdr:cNvPr>
        <cdr:cNvGrpSpPr/>
      </cdr:nvGrpSpPr>
      <cdr:grpSpPr>
        <a:xfrm xmlns:a="http://schemas.openxmlformats.org/drawingml/2006/main">
          <a:off x="169300" y="0"/>
          <a:ext cx="4354438" cy="303730"/>
          <a:chOff x="0" y="0"/>
          <a:chExt cx="4354448" cy="303738"/>
        </a:xfrm>
      </cdr:grpSpPr>
      <cdr:grpSp>
        <cdr:nvGrpSpPr>
          <cdr:cNvPr id="43" name="Ltxb1">
            <a:extLst xmlns:a="http://schemas.openxmlformats.org/drawingml/2006/main">
              <a:ext uri="{FF2B5EF4-FFF2-40B4-BE49-F238E27FC236}">
                <a16:creationId xmlns:a16="http://schemas.microsoft.com/office/drawing/2014/main" id="{294794CA-D0E8-4890-BD3A-0EB384CF90BF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6"/>
            <a:chOff x="0" y="0"/>
            <a:chExt cx="4354448" cy="101246"/>
          </a:xfrm>
        </cdr:grpSpPr>
        <cdr:sp macro="" textlink="">
          <cdr:nvSpPr>
            <cdr:cNvPr id="5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0AF374D-4FBE-4135-9623-07A10F78867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2022</a:t>
              </a:r>
            </a:p>
          </cdr:txBody>
        </cdr:sp>
        <cdr:sp macro="" textlink="">
          <cdr:nvSpPr>
            <cdr:cNvPr id="5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3A8F714-D42B-4646-BF68-A09E17D08D84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4" name="Ltxb2">
            <a:extLst xmlns:a="http://schemas.openxmlformats.org/drawingml/2006/main">
              <a:ext uri="{FF2B5EF4-FFF2-40B4-BE49-F238E27FC236}">
                <a16:creationId xmlns:a16="http://schemas.microsoft.com/office/drawing/2014/main" id="{80FCCE1A-5503-4674-BA7C-CAE570BCE64C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6"/>
            <a:chOff x="0" y="101246"/>
            <a:chExt cx="4354448" cy="101246"/>
          </a:xfrm>
        </cdr:grpSpPr>
        <cdr:sp macro="" textlink="">
          <cdr:nvSpPr>
            <cdr:cNvPr id="4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6A41520B-DC8E-4CBC-BD76-01CE79F7201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4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65C36F10-F660-4017-8BFF-B0ABF66B0556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3">
            <a:extLst xmlns:a="http://schemas.openxmlformats.org/drawingml/2006/main">
              <a:ext uri="{FF2B5EF4-FFF2-40B4-BE49-F238E27FC236}">
                <a16:creationId xmlns:a16="http://schemas.microsoft.com/office/drawing/2014/main" id="{27850285-A9AF-4031-976C-5F1F2DE1B061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4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78706818-013D-4996-8903-BEDC007BD10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4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5EE6C172-D99B-43B7-81F9-E0D6121D937C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3</xdr:row>
      <xdr:rowOff>0</xdr:rowOff>
    </xdr:from>
    <xdr:ext cx="4536440" cy="2203658"/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8A92E31-9556-411F-AD7A-CC349B1C7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0.13783</cdr:y>
    </cdr:to>
    <cdr:grpSp>
      <cdr:nvGrpSpPr>
        <cdr:cNvPr id="42" name="Legend">
          <a:extLst xmlns:a="http://schemas.openxmlformats.org/drawingml/2006/main">
            <a:ext uri="{FF2B5EF4-FFF2-40B4-BE49-F238E27FC236}">
              <a16:creationId xmlns:a16="http://schemas.microsoft.com/office/drawing/2014/main" id="{4B0FFEEC-70B8-4A7F-A9EF-669B3E71F5A9}"/>
            </a:ext>
          </a:extLst>
        </cdr:cNvPr>
        <cdr:cNvGrpSpPr/>
      </cdr:nvGrpSpPr>
      <cdr:grpSpPr>
        <a:xfrm xmlns:a="http://schemas.openxmlformats.org/drawingml/2006/main">
          <a:off x="169300" y="0"/>
          <a:ext cx="4354438" cy="303730"/>
          <a:chOff x="0" y="0"/>
          <a:chExt cx="4354448" cy="303738"/>
        </a:xfrm>
      </cdr:grpSpPr>
      <cdr:grpSp>
        <cdr:nvGrpSpPr>
          <cdr:cNvPr id="43" name="Ltxb1">
            <a:extLst xmlns:a="http://schemas.openxmlformats.org/drawingml/2006/main">
              <a:ext uri="{FF2B5EF4-FFF2-40B4-BE49-F238E27FC236}">
                <a16:creationId xmlns:a16="http://schemas.microsoft.com/office/drawing/2014/main" id="{5DE904E6-6EC7-4A9F-891F-CF106776E615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6"/>
            <a:chOff x="0" y="0"/>
            <a:chExt cx="4354448" cy="101246"/>
          </a:xfrm>
        </cdr:grpSpPr>
        <cdr:sp macro="" textlink="">
          <cdr:nvSpPr>
            <cdr:cNvPr id="5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DE1C3EF8-1A57-494F-9228-C7F4A392507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2022</a:t>
              </a:r>
            </a:p>
          </cdr:txBody>
        </cdr:sp>
        <cdr:sp macro="" textlink="">
          <cdr:nvSpPr>
            <cdr:cNvPr id="5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D3AA249D-FDEA-4D01-8252-D59E8B0CCA84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4" name="Ltxb2">
            <a:extLst xmlns:a="http://schemas.openxmlformats.org/drawingml/2006/main">
              <a:ext uri="{FF2B5EF4-FFF2-40B4-BE49-F238E27FC236}">
                <a16:creationId xmlns:a16="http://schemas.microsoft.com/office/drawing/2014/main" id="{4BD69FC1-644D-4C9B-9023-AF4B6B1C9F85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6"/>
            <a:chOff x="0" y="101246"/>
            <a:chExt cx="4354448" cy="101246"/>
          </a:xfrm>
        </cdr:grpSpPr>
        <cdr:sp macro="" textlink="">
          <cdr:nvSpPr>
            <cdr:cNvPr id="4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81B502D8-BDC4-4DE4-9531-EB4AD9CD431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4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3A1D88F3-6D5F-4A4D-9A91-4A94F94D1850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3">
            <a:extLst xmlns:a="http://schemas.openxmlformats.org/drawingml/2006/main">
              <a:ext uri="{FF2B5EF4-FFF2-40B4-BE49-F238E27FC236}">
                <a16:creationId xmlns:a16="http://schemas.microsoft.com/office/drawing/2014/main" id="{230F4ACD-967F-4739-8330-79E27085BD06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4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A2EAE6D1-EC41-49DC-86C2-F584064A339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4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4E58336E-7DD7-41F4-8E78-E7D9F9B1A9C0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3</xdr:row>
      <xdr:rowOff>0</xdr:rowOff>
    </xdr:from>
    <xdr:to>
      <xdr:col>9</xdr:col>
      <xdr:colOff>326390</xdr:colOff>
      <xdr:row>15</xdr:row>
      <xdr:rowOff>102162</xdr:rowOff>
    </xdr:to>
    <xdr:graphicFrame macro="">
      <xdr:nvGraphicFramePr>
        <xdr:cNvPr id="6" name="Chart 14">
          <a:extLst>
            <a:ext uri="{FF2B5EF4-FFF2-40B4-BE49-F238E27FC236}">
              <a16:creationId xmlns:a16="http://schemas.microsoft.com/office/drawing/2014/main" id="{5072C787-D475-49EA-B33A-29A790C00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0.99723</cdr:x>
      <cdr:y>0.09675</cdr:y>
    </cdr:to>
    <cdr:grpSp>
      <cdr:nvGrpSpPr>
        <cdr:cNvPr id="37" name="Legend">
          <a:extLst xmlns:a="http://schemas.openxmlformats.org/drawingml/2006/main">
            <a:ext uri="{FF2B5EF4-FFF2-40B4-BE49-F238E27FC236}">
              <a16:creationId xmlns:a16="http://schemas.microsoft.com/office/drawing/2014/main" id="{A725884B-E597-4155-9F94-DE0F88ECFAAF}"/>
            </a:ext>
          </a:extLst>
        </cdr:cNvPr>
        <cdr:cNvGrpSpPr/>
      </cdr:nvGrpSpPr>
      <cdr:grpSpPr>
        <a:xfrm xmlns:a="http://schemas.openxmlformats.org/drawingml/2006/main">
          <a:off x="190440" y="0"/>
          <a:ext cx="4333434" cy="203408"/>
          <a:chOff x="0" y="0"/>
          <a:chExt cx="4336233" cy="202492"/>
        </a:xfrm>
      </cdr:grpSpPr>
      <cdr:grpSp>
        <cdr:nvGrpSpPr>
          <cdr:cNvPr id="38" name="Ltxb1">
            <a:extLst xmlns:a="http://schemas.openxmlformats.org/drawingml/2006/main">
              <a:ext uri="{FF2B5EF4-FFF2-40B4-BE49-F238E27FC236}">
                <a16:creationId xmlns:a16="http://schemas.microsoft.com/office/drawing/2014/main" id="{C416C72A-EAD2-402D-9EC4-C1075EB5E3E9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36233" cy="101246"/>
            <a:chOff x="0" y="0"/>
            <a:chExt cx="4336233" cy="101246"/>
          </a:xfrm>
        </cdr:grpSpPr>
        <cdr:sp macro="" textlink="">
          <cdr:nvSpPr>
            <cdr:cNvPr id="4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BC7023E-C5A9-46A2-A87A-037C9DABF62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0923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4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08EE75D-8ACF-44F5-9AA7-3BC14A0A3509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9" name="Ltxb2">
            <a:extLst xmlns:a="http://schemas.openxmlformats.org/drawingml/2006/main">
              <a:ext uri="{FF2B5EF4-FFF2-40B4-BE49-F238E27FC236}">
                <a16:creationId xmlns:a16="http://schemas.microsoft.com/office/drawing/2014/main" id="{D98F69AA-680F-4100-8881-0E4BCD149CE6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36233" cy="101246"/>
            <a:chOff x="0" y="101246"/>
            <a:chExt cx="4336233" cy="101246"/>
          </a:xfrm>
        </cdr:grpSpPr>
        <cdr:sp macro="" textlink="">
          <cdr:nvSpPr>
            <cdr:cNvPr id="4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30581597-9563-4E66-ABC6-F8D6877F897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0923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4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95D657A8-D75B-4501-8597-E8D2BE78102E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4</xdr:row>
      <xdr:rowOff>0</xdr:rowOff>
    </xdr:from>
    <xdr:to>
      <xdr:col>16</xdr:col>
      <xdr:colOff>307340</xdr:colOff>
      <xdr:row>15</xdr:row>
      <xdr:rowOff>108158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03D4558-D34C-48B3-B7A8-1967E1F2D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0.04758</cdr:x>
      <cdr:y>0</cdr:y>
    </cdr:from>
    <cdr:to>
      <cdr:x>0.99729</cdr:x>
      <cdr:y>0.13783</cdr:y>
    </cdr:to>
    <cdr:grpSp>
      <cdr:nvGrpSpPr>
        <cdr:cNvPr id="107" name="Legend">
          <a:extLst xmlns:a="http://schemas.openxmlformats.org/drawingml/2006/main">
            <a:ext uri="{FF2B5EF4-FFF2-40B4-BE49-F238E27FC236}">
              <a16:creationId xmlns:a16="http://schemas.microsoft.com/office/drawing/2014/main" id="{5E6F9225-703E-499C-BBDC-27E351C0413F}"/>
            </a:ext>
          </a:extLst>
        </cdr:cNvPr>
        <cdr:cNvGrpSpPr/>
      </cdr:nvGrpSpPr>
      <cdr:grpSpPr>
        <a:xfrm xmlns:a="http://schemas.openxmlformats.org/drawingml/2006/main">
          <a:off x="215844" y="0"/>
          <a:ext cx="4308302" cy="303730"/>
          <a:chOff x="0" y="0"/>
          <a:chExt cx="4323285" cy="303738"/>
        </a:xfrm>
      </cdr:grpSpPr>
      <cdr:grpSp>
        <cdr:nvGrpSpPr>
          <cdr:cNvPr id="108" name="Ltxb1">
            <a:extLst xmlns:a="http://schemas.openxmlformats.org/drawingml/2006/main">
              <a:ext uri="{FF2B5EF4-FFF2-40B4-BE49-F238E27FC236}">
                <a16:creationId xmlns:a16="http://schemas.microsoft.com/office/drawing/2014/main" id="{8C3CB54B-6B29-44FC-8E09-E7D2AA047C27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23285" cy="101246"/>
            <a:chOff x="0" y="0"/>
            <a:chExt cx="4315785" cy="101246"/>
          </a:xfrm>
        </cdr:grpSpPr>
        <cdr:sp macro="" textlink="">
          <cdr:nvSpPr>
            <cdr:cNvPr id="117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BF5698A1-B4DA-49FD-8B25-9ED3B9FAA54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18878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 SPF</a:t>
              </a:r>
            </a:p>
          </cdr:txBody>
        </cdr:sp>
        <cdr:sp macro="" textlink="">
          <cdr:nvSpPr>
            <cdr:cNvPr id="118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F7D1578-848B-48B2-9B8B-03C8F90875FB}"/>
                </a:ext>
              </a:extLst>
            </cdr:cNvPr>
            <cdr:cNvSpPr/>
          </cdr:nvSpPr>
          <cdr:spPr>
            <a:xfrm xmlns:a="http://schemas.openxmlformats.org/drawingml/2006/main">
              <a:off x="0" y="37923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09" name="Ltxb2">
            <a:extLst xmlns:a="http://schemas.openxmlformats.org/drawingml/2006/main">
              <a:ext uri="{FF2B5EF4-FFF2-40B4-BE49-F238E27FC236}">
                <a16:creationId xmlns:a16="http://schemas.microsoft.com/office/drawing/2014/main" id="{B6255199-6522-4931-AF2E-2674E2BFA9CD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23285" cy="101246"/>
            <a:chOff x="0" y="101246"/>
            <a:chExt cx="4315785" cy="101246"/>
          </a:xfrm>
        </cdr:grpSpPr>
        <cdr:sp macro="" textlink="">
          <cdr:nvSpPr>
            <cdr:cNvPr id="11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D18FE102-5D61-4E18-B1D2-1A4298DA67D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18878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 SPF</a:t>
              </a:r>
            </a:p>
          </cdr:txBody>
        </cdr:sp>
        <cdr:sp macro="" textlink="">
          <cdr:nvSpPr>
            <cdr:cNvPr id="11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0FD18D30-F8C5-4340-AF48-79829EF92DA2}"/>
                </a:ext>
              </a:extLst>
            </cdr:cNvPr>
            <cdr:cNvSpPr/>
          </cdr:nvSpPr>
          <cdr:spPr>
            <a:xfrm xmlns:a="http://schemas.openxmlformats.org/drawingml/2006/main">
              <a:off x="0" y="13916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10" name="Ltxb3">
            <a:extLst xmlns:a="http://schemas.openxmlformats.org/drawingml/2006/main">
              <a:ext uri="{FF2B5EF4-FFF2-40B4-BE49-F238E27FC236}">
                <a16:creationId xmlns:a16="http://schemas.microsoft.com/office/drawing/2014/main" id="{952D4F7C-B698-4642-A5B0-34EF33E851B1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23285" cy="101246"/>
            <a:chOff x="0" y="202492"/>
            <a:chExt cx="4315785" cy="101246"/>
          </a:xfrm>
        </cdr:grpSpPr>
        <cdr:sp macro="" textlink="">
          <cdr:nvSpPr>
            <cdr:cNvPr id="113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A3651752-6CEC-4428-98D0-F6F642AE856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18878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December 2022 Eurosystem staff macroeconomic projections</a:t>
              </a:r>
            </a:p>
          </cdr:txBody>
        </cdr:sp>
        <cdr:sp macro="" textlink="">
          <cdr:nvSpPr>
            <cdr:cNvPr id="114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C59E1057-E9B2-44A8-B9CE-1E63BA76FF41}"/>
                </a:ext>
              </a:extLst>
            </cdr:cNvPr>
            <cdr:cNvSpPr/>
          </cdr:nvSpPr>
          <cdr:spPr>
            <a:xfrm xmlns:a="http://schemas.openxmlformats.org/drawingml/2006/main">
              <a:off x="0" y="240415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11" name="Ltxb4">
            <a:extLst xmlns:a="http://schemas.openxmlformats.org/drawingml/2006/main">
              <a:ext uri="{FF2B5EF4-FFF2-40B4-BE49-F238E27FC236}">
                <a16:creationId xmlns:a16="http://schemas.microsoft.com/office/drawing/2014/main" id="{329F462D-44C5-41DC-B9F2-25A9261353A8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  <cdr:grpSp>
        <cdr:nvGrpSpPr>
          <cdr:cNvPr id="112" name="Ltxb5">
            <a:extLst xmlns:a="http://schemas.openxmlformats.org/drawingml/2006/main">
              <a:ext uri="{FF2B5EF4-FFF2-40B4-BE49-F238E27FC236}">
                <a16:creationId xmlns:a16="http://schemas.microsoft.com/office/drawing/2014/main" id="{E27C3C9D-3BC2-4673-9AC5-81603683155E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342900</xdr:colOff>
      <xdr:row>8</xdr:row>
      <xdr:rowOff>0</xdr:rowOff>
    </xdr:from>
    <xdr:to>
      <xdr:col>27</xdr:col>
      <xdr:colOff>78740</xdr:colOff>
      <xdr:row>19</xdr:row>
      <xdr:rowOff>108158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BD71850-21D1-4757-A8D4-5E31C78F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0.46276</cdr:x>
      <cdr:y>0.13783</cdr:y>
    </cdr:to>
    <cdr:grpSp>
      <cdr:nvGrpSpPr>
        <cdr:cNvPr id="64" name="Legend">
          <a:extLst xmlns:a="http://schemas.openxmlformats.org/drawingml/2006/main">
            <a:ext uri="{FF2B5EF4-FFF2-40B4-BE49-F238E27FC236}">
              <a16:creationId xmlns:a16="http://schemas.microsoft.com/office/drawing/2014/main" id="{98C71D42-38B6-4FCD-894E-1704AA469825}"/>
            </a:ext>
          </a:extLst>
        </cdr:cNvPr>
        <cdr:cNvGrpSpPr/>
      </cdr:nvGrpSpPr>
      <cdr:grpSpPr>
        <a:xfrm xmlns:a="http://schemas.openxmlformats.org/drawingml/2006/main">
          <a:off x="211625" y="0"/>
          <a:ext cx="1887658" cy="303730"/>
          <a:chOff x="0" y="0"/>
          <a:chExt cx="1887651" cy="303738"/>
        </a:xfrm>
      </cdr:grpSpPr>
      <cdr:grpSp>
        <cdr:nvGrpSpPr>
          <cdr:cNvPr id="65" name="Ltxb1">
            <a:extLst xmlns:a="http://schemas.openxmlformats.org/drawingml/2006/main">
              <a:ext uri="{FF2B5EF4-FFF2-40B4-BE49-F238E27FC236}">
                <a16:creationId xmlns:a16="http://schemas.microsoft.com/office/drawing/2014/main" id="{4C368B7F-B47D-4042-8423-3662CF4BD625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592961" cy="101246"/>
            <a:chOff x="0" y="0"/>
            <a:chExt cx="592961" cy="101246"/>
          </a:xfrm>
        </cdr:grpSpPr>
        <cdr:sp macro="" textlink="">
          <cdr:nvSpPr>
            <cdr:cNvPr id="7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35F6D391-53D0-41A7-AEEA-1D6268392EE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2020 SPF</a:t>
              </a:r>
            </a:p>
          </cdr:txBody>
        </cdr:sp>
        <cdr:sp macro="" textlink="">
          <cdr:nvSpPr>
            <cdr:cNvPr id="7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7A21BBD-3CA8-491D-8069-6508B6E9299B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6" name="Ltxb2">
            <a:extLst xmlns:a="http://schemas.openxmlformats.org/drawingml/2006/main">
              <a:ext uri="{FF2B5EF4-FFF2-40B4-BE49-F238E27FC236}">
                <a16:creationId xmlns:a16="http://schemas.microsoft.com/office/drawing/2014/main" id="{6FD205D5-1498-4CFC-AFC0-451BC05B3AF3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592961" cy="101246"/>
            <a:chOff x="0" y="101246"/>
            <a:chExt cx="592961" cy="101246"/>
          </a:xfrm>
        </cdr:grpSpPr>
        <cdr:sp macro="" textlink="">
          <cdr:nvSpPr>
            <cdr:cNvPr id="7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FDD809A-81F9-4611-A88C-8F477FAFD48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2022 SPF</a:t>
              </a:r>
            </a:p>
          </cdr:txBody>
        </cdr:sp>
        <cdr:sp macro="" textlink="">
          <cdr:nvSpPr>
            <cdr:cNvPr id="7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D6D87E37-932A-476F-9B0B-0899FB83B576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7" name="Ltxb3">
            <a:extLst xmlns:a="http://schemas.openxmlformats.org/drawingml/2006/main">
              <a:ext uri="{FF2B5EF4-FFF2-40B4-BE49-F238E27FC236}">
                <a16:creationId xmlns:a16="http://schemas.microsoft.com/office/drawing/2014/main" id="{EFB6668B-5183-4C07-9AF8-B7C23CC52443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592961" cy="101246"/>
            <a:chOff x="0" y="202492"/>
            <a:chExt cx="592961" cy="101246"/>
          </a:xfrm>
        </cdr:grpSpPr>
        <cdr:sp macro="" textlink="">
          <cdr:nvSpPr>
            <cdr:cNvPr id="74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756039C4-C9D2-48C1-98AC-01C070D70AB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 SPF</a:t>
              </a:r>
            </a:p>
          </cdr:txBody>
        </cdr:sp>
        <cdr:sp macro="" textlink="">
          <cdr:nvSpPr>
            <cdr:cNvPr id="75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A9371E66-5338-48BF-95D7-E513B07FE4A3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8" name="Ltxb4">
            <a:extLst xmlns:a="http://schemas.openxmlformats.org/drawingml/2006/main">
              <a:ext uri="{FF2B5EF4-FFF2-40B4-BE49-F238E27FC236}">
                <a16:creationId xmlns:a16="http://schemas.microsoft.com/office/drawing/2014/main" id="{BDCF3D9E-7C19-485A-A8AF-9535E10225AB}"/>
              </a:ext>
            </a:extLst>
          </cdr:cNvPr>
          <cdr:cNvGrpSpPr/>
        </cdr:nvGrpSpPr>
        <cdr:grpSpPr>
          <a:xfrm xmlns:a="http://schemas.openxmlformats.org/drawingml/2006/main">
            <a:off x="973961" y="0"/>
            <a:ext cx="913690" cy="101246"/>
            <a:chOff x="973961" y="0"/>
            <a:chExt cx="913690" cy="101246"/>
          </a:xfrm>
        </cdr:grpSpPr>
        <cdr:sp macro="" textlink="">
          <cdr:nvSpPr>
            <cdr:cNvPr id="72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114EC939-83EF-4973-83CC-F0F571431575}"/>
                </a:ext>
              </a:extLst>
            </cdr:cNvPr>
            <cdr:cNvSpPr txBox="1"/>
          </cdr:nvSpPr>
          <cdr:spPr>
            <a:xfrm xmlns:a="http://schemas.openxmlformats.org/drawingml/2006/main">
              <a:off x="1100961" y="0"/>
              <a:ext cx="78669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December 2022 BMPE</a:t>
              </a:r>
            </a:p>
          </cdr:txBody>
        </cdr:sp>
        <cdr:sp macro="" textlink="">
          <cdr:nvSpPr>
            <cdr:cNvPr id="73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141AF5DB-4B94-42AA-A205-E473FFD4865B}"/>
                </a:ext>
              </a:extLst>
            </cdr:cNvPr>
            <cdr:cNvSpPr/>
          </cdr:nvSpPr>
          <cdr:spPr>
            <a:xfrm xmlns:a="http://schemas.openxmlformats.org/drawingml/2006/main">
              <a:off x="973961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9" name="Ltxb5">
            <a:extLst xmlns:a="http://schemas.openxmlformats.org/drawingml/2006/main">
              <a:ext uri="{FF2B5EF4-FFF2-40B4-BE49-F238E27FC236}">
                <a16:creationId xmlns:a16="http://schemas.microsoft.com/office/drawing/2014/main" id="{14385FCE-EAF6-45B4-AB84-40DBC337F488}"/>
              </a:ext>
            </a:extLst>
          </cdr:cNvPr>
          <cdr:cNvGrpSpPr/>
        </cdr:nvGrpSpPr>
        <cdr:grpSpPr>
          <a:xfrm xmlns:a="http://schemas.openxmlformats.org/drawingml/2006/main">
            <a:off x="973961" y="101246"/>
            <a:ext cx="592961" cy="101246"/>
            <a:chOff x="973961" y="101246"/>
            <a:chExt cx="592961" cy="101246"/>
          </a:xfrm>
        </cdr:grpSpPr>
        <cdr:sp macro="" textlink="">
          <cdr:nvSpPr>
            <cdr:cNvPr id="70" name="Ltxb5a">
              <a:extLst xmlns:a="http://schemas.openxmlformats.org/drawingml/2006/main">
                <a:ext uri="{FF2B5EF4-FFF2-40B4-BE49-F238E27FC236}">
                  <a16:creationId xmlns:a16="http://schemas.microsoft.com/office/drawing/2014/main" id="{1CD0871E-4D67-41EA-9395-47BCB6C9FF19}"/>
                </a:ext>
              </a:extLst>
            </cdr:cNvPr>
            <cdr:cNvSpPr txBox="1"/>
          </cdr:nvSpPr>
          <cdr:spPr>
            <a:xfrm xmlns:a="http://schemas.openxmlformats.org/drawingml/2006/main">
              <a:off x="1100961" y="101246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 SPF</a:t>
              </a:r>
            </a:p>
          </cdr:txBody>
        </cdr:sp>
        <cdr:sp macro="" textlink="">
          <cdr:nvSpPr>
            <cdr:cNvPr id="71" name="Ltxb5b">
              <a:extLst xmlns:a="http://schemas.openxmlformats.org/drawingml/2006/main">
                <a:ext uri="{FF2B5EF4-FFF2-40B4-BE49-F238E27FC236}">
                  <a16:creationId xmlns:a16="http://schemas.microsoft.com/office/drawing/2014/main" id="{2C331BE7-8074-49F7-B6E2-F4394138554E}"/>
                </a:ext>
              </a:extLst>
            </cdr:cNvPr>
            <cdr:cNvSpPr/>
          </cdr:nvSpPr>
          <cdr:spPr>
            <a:xfrm xmlns:a="http://schemas.openxmlformats.org/drawingml/2006/main">
              <a:off x="973961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B1EA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</xdr:row>
      <xdr:rowOff>0</xdr:rowOff>
    </xdr:from>
    <xdr:to>
      <xdr:col>8</xdr:col>
      <xdr:colOff>459740</xdr:colOff>
      <xdr:row>41</xdr:row>
      <xdr:rowOff>54076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2CFDEE4E-FB9B-456C-A991-F800035DF7FE}"/>
            </a:ext>
          </a:extLst>
        </xdr:cNvPr>
        <xdr:cNvGrpSpPr/>
      </xdr:nvGrpSpPr>
      <xdr:grpSpPr>
        <a:xfrm>
          <a:off x="361950" y="485775"/>
          <a:ext cx="4536440" cy="6207226"/>
          <a:chOff x="8791575" y="809625"/>
          <a:chExt cx="4536440" cy="6207226"/>
        </a:xfrm>
      </xdr:grpSpPr>
      <xdr:graphicFrame macro="">
        <xdr:nvGraphicFramePr>
          <xdr:cNvPr id="21" name="Chart 19">
            <a:extLst>
              <a:ext uri="{FF2B5EF4-FFF2-40B4-BE49-F238E27FC236}">
                <a16:creationId xmlns:a16="http://schemas.microsoft.com/office/drawing/2014/main" id="{09052A5B-29D3-4DC4-8CDE-83EAF9EE1C48}"/>
              </a:ext>
            </a:extLst>
          </xdr:cNvPr>
          <xdr:cNvGraphicFramePr>
            <a:graphicFrameLocks/>
          </xdr:cNvGraphicFramePr>
        </xdr:nvGraphicFramePr>
        <xdr:xfrm>
          <a:off x="8791575" y="809625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22" name="Chart 20">
            <a:extLst>
              <a:ext uri="{FF2B5EF4-FFF2-40B4-BE49-F238E27FC236}">
                <a16:creationId xmlns:a16="http://schemas.microsoft.com/office/drawing/2014/main" id="{0C4B234A-F081-46A7-A32E-AE1CA17B7783}"/>
              </a:ext>
            </a:extLst>
          </xdr:cNvPr>
          <xdr:cNvGraphicFramePr>
            <a:graphicFrameLocks/>
          </xdr:cNvGraphicFramePr>
        </xdr:nvGraphicFramePr>
        <xdr:xfrm>
          <a:off x="8791575" y="2771774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23" name="Chart 20">
            <a:extLst>
              <a:ext uri="{FF2B5EF4-FFF2-40B4-BE49-F238E27FC236}">
                <a16:creationId xmlns:a16="http://schemas.microsoft.com/office/drawing/2014/main" id="{89E42236-3F1A-45FC-9178-469A20851E66}"/>
              </a:ext>
            </a:extLst>
          </xdr:cNvPr>
          <xdr:cNvGraphicFramePr>
            <a:graphicFrameLocks/>
          </xdr:cNvGraphicFramePr>
        </xdr:nvGraphicFramePr>
        <xdr:xfrm>
          <a:off x="8791575" y="4686299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0.41379</cdr:x>
      <cdr:y>0.09631</cdr:y>
    </cdr:to>
    <cdr:grpSp>
      <cdr:nvGrpSpPr>
        <cdr:cNvPr id="67" name="Legend">
          <a:extLst xmlns:a="http://schemas.openxmlformats.org/drawingml/2006/main">
            <a:ext uri="{FF2B5EF4-FFF2-40B4-BE49-F238E27FC236}">
              <a16:creationId xmlns:a16="http://schemas.microsoft.com/office/drawing/2014/main" id="{1514AAB0-08F8-44FC-8DE9-720F13983BFF}"/>
            </a:ext>
          </a:extLst>
        </cdr:cNvPr>
        <cdr:cNvGrpSpPr/>
      </cdr:nvGrpSpPr>
      <cdr:grpSpPr>
        <a:xfrm xmlns:a="http://schemas.openxmlformats.org/drawingml/2006/main">
          <a:off x="190440" y="0"/>
          <a:ext cx="1686694" cy="202483"/>
          <a:chOff x="0" y="0"/>
          <a:chExt cx="1686700" cy="202492"/>
        </a:xfrm>
      </cdr:grpSpPr>
      <cdr:grpSp>
        <cdr:nvGrpSpPr>
          <cdr:cNvPr id="68" name="Ltxb1">
            <a:extLst xmlns:a="http://schemas.openxmlformats.org/drawingml/2006/main">
              <a:ext uri="{FF2B5EF4-FFF2-40B4-BE49-F238E27FC236}">
                <a16:creationId xmlns:a16="http://schemas.microsoft.com/office/drawing/2014/main" id="{D456652E-C278-4B5B-A2A5-90363C5ABD7B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627202" cy="101246"/>
            <a:chOff x="0" y="0"/>
            <a:chExt cx="627202" cy="101246"/>
          </a:xfrm>
        </cdr:grpSpPr>
        <cdr:sp macro="" textlink="">
          <cdr:nvSpPr>
            <cdr:cNvPr id="7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C8187402-D7DF-4D7D-ABD2-83EB6DA7D18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5002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Q4 2022</a:t>
              </a:r>
            </a:p>
          </cdr:txBody>
        </cdr:sp>
        <cdr:sp macro="" textlink="">
          <cdr:nvSpPr>
            <cdr:cNvPr id="7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CE88F79B-1E32-4DC6-A5DF-1D7200F3DAF8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98A1D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9" name="Ltxb2">
            <a:extLst xmlns:a="http://schemas.openxmlformats.org/drawingml/2006/main">
              <a:ext uri="{FF2B5EF4-FFF2-40B4-BE49-F238E27FC236}">
                <a16:creationId xmlns:a16="http://schemas.microsoft.com/office/drawing/2014/main" id="{675CFADD-2198-4B6A-9B32-41F67C35DE40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627202" cy="101246"/>
            <a:chOff x="0" y="101246"/>
            <a:chExt cx="627202" cy="101246"/>
          </a:xfrm>
        </cdr:grpSpPr>
        <cdr:sp macro="" textlink="">
          <cdr:nvSpPr>
            <cdr:cNvPr id="7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C44955D-5226-4056-BF8D-E2B395BBCE8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5002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Q1 2023</a:t>
              </a:r>
            </a:p>
          </cdr:txBody>
        </cdr:sp>
        <cdr:sp macro="" textlink="">
          <cdr:nvSpPr>
            <cdr:cNvPr id="7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0C938790-65FA-49DF-8186-90B995715068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0" name="Ltxb3">
            <a:extLst xmlns:a="http://schemas.openxmlformats.org/drawingml/2006/main">
              <a:ext uri="{FF2B5EF4-FFF2-40B4-BE49-F238E27FC236}">
                <a16:creationId xmlns:a16="http://schemas.microsoft.com/office/drawing/2014/main" id="{89F2A578-E600-49EF-9BF1-E7F30426A1A0}"/>
              </a:ext>
            </a:extLst>
          </cdr:cNvPr>
          <cdr:cNvGrpSpPr/>
        </cdr:nvGrpSpPr>
        <cdr:grpSpPr>
          <a:xfrm xmlns:a="http://schemas.openxmlformats.org/drawingml/2006/main">
            <a:off x="1008202" y="0"/>
            <a:ext cx="678498" cy="101246"/>
            <a:chOff x="1008202" y="0"/>
            <a:chExt cx="678498" cy="101246"/>
          </a:xfrm>
        </cdr:grpSpPr>
        <cdr:sp macro="" textlink="">
          <cdr:nvSpPr>
            <cdr:cNvPr id="74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930CC03C-9C33-42CC-9BEE-F5723F872D17}"/>
                </a:ext>
              </a:extLst>
            </cdr:cNvPr>
            <cdr:cNvSpPr txBox="1"/>
          </cdr:nvSpPr>
          <cdr:spPr>
            <a:xfrm xmlns:a="http://schemas.openxmlformats.org/drawingml/2006/main">
              <a:off x="1135202" y="0"/>
              <a:ext cx="55149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Q4 2022</a:t>
              </a:r>
            </a:p>
          </cdr:txBody>
        </cdr:sp>
        <cdr:sp macro="" textlink="">
          <cdr:nvSpPr>
            <cdr:cNvPr id="75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8B114D22-CFD5-428A-9D0E-FCE5ACC1359A}"/>
                </a:ext>
              </a:extLst>
            </cdr:cNvPr>
            <cdr:cNvSpPr/>
          </cdr:nvSpPr>
          <cdr:spPr>
            <a:xfrm xmlns:a="http://schemas.openxmlformats.org/drawingml/2006/main">
              <a:off x="1008202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DDDA7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1" name="Ltxb4">
            <a:extLst xmlns:a="http://schemas.openxmlformats.org/drawingml/2006/main">
              <a:ext uri="{FF2B5EF4-FFF2-40B4-BE49-F238E27FC236}">
                <a16:creationId xmlns:a16="http://schemas.microsoft.com/office/drawing/2014/main" id="{5A85F172-F354-46EF-B4D4-7CAD11C43FC1}"/>
              </a:ext>
            </a:extLst>
          </cdr:cNvPr>
          <cdr:cNvGrpSpPr/>
        </cdr:nvGrpSpPr>
        <cdr:grpSpPr>
          <a:xfrm xmlns:a="http://schemas.openxmlformats.org/drawingml/2006/main">
            <a:off x="1008202" y="101246"/>
            <a:ext cx="678498" cy="101246"/>
            <a:chOff x="1008202" y="101246"/>
            <a:chExt cx="678498" cy="101246"/>
          </a:xfrm>
        </cdr:grpSpPr>
        <cdr:sp macro="" textlink="">
          <cdr:nvSpPr>
            <cdr:cNvPr id="72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9A7F28AB-812F-47E3-90F9-FCF1011A6C40}"/>
                </a:ext>
              </a:extLst>
            </cdr:cNvPr>
            <cdr:cNvSpPr txBox="1"/>
          </cdr:nvSpPr>
          <cdr:spPr>
            <a:xfrm xmlns:a="http://schemas.openxmlformats.org/drawingml/2006/main">
              <a:off x="1135202" y="101246"/>
              <a:ext cx="55149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Q1 2023</a:t>
              </a:r>
            </a:p>
          </cdr:txBody>
        </cdr:sp>
        <cdr:sp macro="" textlink="">
          <cdr:nvSpPr>
            <cdr:cNvPr id="73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C07F9041-5139-43B8-8204-747712B34CE5}"/>
                </a:ext>
              </a:extLst>
            </cdr:cNvPr>
            <cdr:cNvSpPr/>
          </cdr:nvSpPr>
          <cdr:spPr>
            <a:xfrm xmlns:a="http://schemas.openxmlformats.org/drawingml/2006/main">
              <a:off x="1008202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52" name="Category">
          <a:extLst xmlns:a="http://schemas.openxmlformats.org/drawingml/2006/main">
            <a:ext uri="{FF2B5EF4-FFF2-40B4-BE49-F238E27FC236}">
              <a16:creationId xmlns:a16="http://schemas.microsoft.com/office/drawing/2014/main" id="{AD0FB330-CF3D-43E8-9F93-E8D500A8A0D1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2023</a:t>
          </a:r>
        </a:p>
      </cdr:txBody>
    </cdr:sp>
  </cdr:relSizeAnchor>
  <cdr:relSizeAnchor xmlns:cdr="http://schemas.openxmlformats.org/drawingml/2006/chartDrawing">
    <cdr:from>
      <cdr:x>0.03732</cdr:x>
      <cdr:y>0</cdr:y>
    </cdr:from>
    <cdr:to>
      <cdr:x>0.9972</cdr:x>
      <cdr:y>0.13033</cdr:y>
    </cdr:to>
    <cdr:grpSp>
      <cdr:nvGrpSpPr>
        <cdr:cNvPr id="53" name="Legend">
          <a:extLst xmlns:a="http://schemas.openxmlformats.org/drawingml/2006/main">
            <a:ext uri="{FF2B5EF4-FFF2-40B4-BE49-F238E27FC236}">
              <a16:creationId xmlns:a16="http://schemas.microsoft.com/office/drawing/2014/main" id="{7858EA43-1591-4CF1-A120-F4FC34655C1F}"/>
            </a:ext>
          </a:extLst>
        </cdr:cNvPr>
        <cdr:cNvGrpSpPr/>
      </cdr:nvGrpSpPr>
      <cdr:grpSpPr>
        <a:xfrm xmlns:a="http://schemas.openxmlformats.org/drawingml/2006/main">
          <a:off x="169300" y="0"/>
          <a:ext cx="4354438" cy="303741"/>
          <a:chOff x="0" y="0"/>
          <a:chExt cx="4354448" cy="303738"/>
        </a:xfrm>
      </cdr:grpSpPr>
      <cdr:grpSp>
        <cdr:nvGrpSpPr>
          <cdr:cNvPr id="54" name="Ltxb1">
            <a:extLst xmlns:a="http://schemas.openxmlformats.org/drawingml/2006/main">
              <a:ext uri="{FF2B5EF4-FFF2-40B4-BE49-F238E27FC236}">
                <a16:creationId xmlns:a16="http://schemas.microsoft.com/office/drawing/2014/main" id="{1D96FB2F-B4E8-4843-9ED6-2C38734B2373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7"/>
            <a:chOff x="0" y="0"/>
            <a:chExt cx="4354448" cy="101246"/>
          </a:xfrm>
        </cdr:grpSpPr>
        <cdr:sp macro="" textlink="">
          <cdr:nvSpPr>
            <cdr:cNvPr id="6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D1C90437-5136-4181-91FA-09733322061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2022</a:t>
              </a:r>
            </a:p>
          </cdr:txBody>
        </cdr:sp>
        <cdr:sp macro="" textlink="">
          <cdr:nvSpPr>
            <cdr:cNvPr id="6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0CB46E5D-D9C0-4935-8ECE-B72054E0FEDD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5" name="Ltxb2">
            <a:extLst xmlns:a="http://schemas.openxmlformats.org/drawingml/2006/main">
              <a:ext uri="{FF2B5EF4-FFF2-40B4-BE49-F238E27FC236}">
                <a16:creationId xmlns:a16="http://schemas.microsoft.com/office/drawing/2014/main" id="{B8FC161E-91E0-4A95-A44F-58FA0B1E8914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4"/>
            <a:chOff x="0" y="101246"/>
            <a:chExt cx="4354448" cy="101246"/>
          </a:xfrm>
        </cdr:grpSpPr>
        <cdr:sp macro="" textlink="">
          <cdr:nvSpPr>
            <cdr:cNvPr id="5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581845CE-49F9-44B6-8778-DCFFAAE0F16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6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26F29DBD-AB7B-4258-97D3-DEF5E32DBB19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6" name="Ltxb3">
            <a:extLst xmlns:a="http://schemas.openxmlformats.org/drawingml/2006/main">
              <a:ext uri="{FF2B5EF4-FFF2-40B4-BE49-F238E27FC236}">
                <a16:creationId xmlns:a16="http://schemas.microsoft.com/office/drawing/2014/main" id="{DD87DF6D-3B30-44DE-8C28-90A6D1C9B6C4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57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70EABE64-2680-4F49-88AA-4E60842A02E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58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6E0F6B33-5BC8-4F13-B4C7-7E980B28B1EB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30" name="Category">
          <a:extLst xmlns:a="http://schemas.openxmlformats.org/drawingml/2006/main">
            <a:ext uri="{FF2B5EF4-FFF2-40B4-BE49-F238E27FC236}">
              <a16:creationId xmlns:a16="http://schemas.microsoft.com/office/drawing/2014/main" id="{998CEF0B-512D-4E9D-B7A1-E9BA31196C21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30" name="Category">
          <a:extLst xmlns:a="http://schemas.openxmlformats.org/drawingml/2006/main">
            <a:ext uri="{FF2B5EF4-FFF2-40B4-BE49-F238E27FC236}">
              <a16:creationId xmlns:a16="http://schemas.microsoft.com/office/drawing/2014/main" id="{164EA3FE-3747-4854-A2EC-9C36B2AC6150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3</xdr:row>
      <xdr:rowOff>0</xdr:rowOff>
    </xdr:from>
    <xdr:ext cx="4536440" cy="2203658"/>
    <xdr:graphicFrame macro="">
      <xdr:nvGraphicFramePr>
        <xdr:cNvPr id="5" name="Chart 21">
          <a:extLst>
            <a:ext uri="{FF2B5EF4-FFF2-40B4-BE49-F238E27FC236}">
              <a16:creationId xmlns:a16="http://schemas.microsoft.com/office/drawing/2014/main" id="{AC84F73D-30A4-44A8-9E60-056E00EDE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0.13783</cdr:y>
    </cdr:to>
    <cdr:grpSp>
      <cdr:nvGrpSpPr>
        <cdr:cNvPr id="42" name="Legend">
          <a:extLst xmlns:a="http://schemas.openxmlformats.org/drawingml/2006/main">
            <a:ext uri="{FF2B5EF4-FFF2-40B4-BE49-F238E27FC236}">
              <a16:creationId xmlns:a16="http://schemas.microsoft.com/office/drawing/2014/main" id="{13D2212A-B6F9-4B32-B214-7CF689EE322A}"/>
            </a:ext>
          </a:extLst>
        </cdr:cNvPr>
        <cdr:cNvGrpSpPr/>
      </cdr:nvGrpSpPr>
      <cdr:grpSpPr>
        <a:xfrm xmlns:a="http://schemas.openxmlformats.org/drawingml/2006/main">
          <a:off x="169300" y="0"/>
          <a:ext cx="4354438" cy="303730"/>
          <a:chOff x="0" y="0"/>
          <a:chExt cx="4354448" cy="303738"/>
        </a:xfrm>
      </cdr:grpSpPr>
      <cdr:grpSp>
        <cdr:nvGrpSpPr>
          <cdr:cNvPr id="43" name="Ltxb1">
            <a:extLst xmlns:a="http://schemas.openxmlformats.org/drawingml/2006/main">
              <a:ext uri="{FF2B5EF4-FFF2-40B4-BE49-F238E27FC236}">
                <a16:creationId xmlns:a16="http://schemas.microsoft.com/office/drawing/2014/main" id="{D40732E9-A76E-4F2D-AA65-3F36CA6052A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6"/>
            <a:chOff x="0" y="0"/>
            <a:chExt cx="4354448" cy="101246"/>
          </a:xfrm>
        </cdr:grpSpPr>
        <cdr:sp macro="" textlink="">
          <cdr:nvSpPr>
            <cdr:cNvPr id="5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0D3C3FAB-B2F4-44F6-B8B2-8041C173BE9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2022</a:t>
              </a:r>
            </a:p>
          </cdr:txBody>
        </cdr:sp>
        <cdr:sp macro="" textlink="">
          <cdr:nvSpPr>
            <cdr:cNvPr id="5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630C1CC1-0D4C-4E1B-A6D4-8BE22A82D4AC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4" name="Ltxb2">
            <a:extLst xmlns:a="http://schemas.openxmlformats.org/drawingml/2006/main">
              <a:ext uri="{FF2B5EF4-FFF2-40B4-BE49-F238E27FC236}">
                <a16:creationId xmlns:a16="http://schemas.microsoft.com/office/drawing/2014/main" id="{F6F93731-821C-4DBD-8730-A676781C1F2B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6"/>
            <a:chOff x="0" y="101246"/>
            <a:chExt cx="4354448" cy="101246"/>
          </a:xfrm>
        </cdr:grpSpPr>
        <cdr:sp macro="" textlink="">
          <cdr:nvSpPr>
            <cdr:cNvPr id="4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1515724B-D4C3-4B1D-953B-4317A491242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4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3B9BB244-7F3A-4CD9-848A-477313637ACB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3">
            <a:extLst xmlns:a="http://schemas.openxmlformats.org/drawingml/2006/main">
              <a:ext uri="{FF2B5EF4-FFF2-40B4-BE49-F238E27FC236}">
                <a16:creationId xmlns:a16="http://schemas.microsoft.com/office/drawing/2014/main" id="{D81D45F9-D8BE-42E3-B886-276B6A63FE9F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4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4C6BF57C-95EA-467F-8E8F-678A4E33C98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4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8C826961-53C3-4C07-A620-7AABD418EEA6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</xdr:row>
      <xdr:rowOff>0</xdr:rowOff>
    </xdr:from>
    <xdr:to>
      <xdr:col>9</xdr:col>
      <xdr:colOff>345440</xdr:colOff>
      <xdr:row>15</xdr:row>
      <xdr:rowOff>140262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BF5FC936-EF6D-4FBA-8C58-D7378A5711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</cdr:x>
      <cdr:y>0.09631</cdr:y>
    </cdr:to>
    <cdr:grpSp>
      <cdr:nvGrpSpPr>
        <cdr:cNvPr id="37" name="Legend">
          <a:extLst xmlns:a="http://schemas.openxmlformats.org/drawingml/2006/main">
            <a:ext uri="{FF2B5EF4-FFF2-40B4-BE49-F238E27FC236}">
              <a16:creationId xmlns:a16="http://schemas.microsoft.com/office/drawing/2014/main" id="{068E8F93-7DD2-4858-85C3-9689B405B4BB}"/>
            </a:ext>
          </a:extLst>
        </cdr:cNvPr>
        <cdr:cNvGrpSpPr/>
      </cdr:nvGrpSpPr>
      <cdr:grpSpPr>
        <a:xfrm xmlns:a="http://schemas.openxmlformats.org/drawingml/2006/main">
          <a:off x="190440" y="0"/>
          <a:ext cx="4333298" cy="202483"/>
          <a:chOff x="0" y="0"/>
          <a:chExt cx="4333302" cy="202492"/>
        </a:xfrm>
      </cdr:grpSpPr>
      <cdr:grpSp>
        <cdr:nvGrpSpPr>
          <cdr:cNvPr id="38" name="Ltxb1">
            <a:extLst xmlns:a="http://schemas.openxmlformats.org/drawingml/2006/main">
              <a:ext uri="{FF2B5EF4-FFF2-40B4-BE49-F238E27FC236}">
                <a16:creationId xmlns:a16="http://schemas.microsoft.com/office/drawing/2014/main" id="{74B69AC7-527B-49A5-B362-E12E8AD4F3A1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33302" cy="101246"/>
            <a:chOff x="0" y="0"/>
            <a:chExt cx="4333302" cy="101246"/>
          </a:xfrm>
        </cdr:grpSpPr>
        <cdr:sp macro="" textlink="">
          <cdr:nvSpPr>
            <cdr:cNvPr id="4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6DAAD6F-12B5-42BE-99C5-28FC6FDEA9A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4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7B0F8C7E-4CD7-439B-9563-5F6C9BBE35C9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9" name="Ltxb2">
            <a:extLst xmlns:a="http://schemas.openxmlformats.org/drawingml/2006/main">
              <a:ext uri="{FF2B5EF4-FFF2-40B4-BE49-F238E27FC236}">
                <a16:creationId xmlns:a16="http://schemas.microsoft.com/office/drawing/2014/main" id="{924B5B76-4FB2-4BB5-8838-AD94E64759BC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33302" cy="101246"/>
            <a:chOff x="0" y="101246"/>
            <a:chExt cx="4333302" cy="101246"/>
          </a:xfrm>
        </cdr:grpSpPr>
        <cdr:sp macro="" textlink="">
          <cdr:nvSpPr>
            <cdr:cNvPr id="4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48396DA1-27A7-4EF1-BE7F-40ED943D888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4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F7B7B600-45BD-4F68-A72B-84F1FE39DE38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4</xdr:row>
      <xdr:rowOff>0</xdr:rowOff>
    </xdr:from>
    <xdr:to>
      <xdr:col>9</xdr:col>
      <xdr:colOff>116840</xdr:colOff>
      <xdr:row>42</xdr:row>
      <xdr:rowOff>63602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C3FC3C0B-F544-40B2-87A0-3A892B903DBD}"/>
            </a:ext>
          </a:extLst>
        </xdr:cNvPr>
        <xdr:cNvGrpSpPr/>
      </xdr:nvGrpSpPr>
      <xdr:grpSpPr>
        <a:xfrm>
          <a:off x="361950" y="647700"/>
          <a:ext cx="4536440" cy="6254852"/>
          <a:chOff x="8029575" y="809625"/>
          <a:chExt cx="4536440" cy="6254852"/>
        </a:xfrm>
      </xdr:grpSpPr>
      <xdr:graphicFrame macro="">
        <xdr:nvGraphicFramePr>
          <xdr:cNvPr id="21" name="Chart 22">
            <a:extLst>
              <a:ext uri="{FF2B5EF4-FFF2-40B4-BE49-F238E27FC236}">
                <a16:creationId xmlns:a16="http://schemas.microsoft.com/office/drawing/2014/main" id="{02514E27-9E76-4B94-94B2-CF9286B048E0}"/>
              </a:ext>
            </a:extLst>
          </xdr:cNvPr>
          <xdr:cNvGraphicFramePr>
            <a:graphicFrameLocks/>
          </xdr:cNvGraphicFramePr>
        </xdr:nvGraphicFramePr>
        <xdr:xfrm>
          <a:off x="8029575" y="809625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22" name="Chart 23">
            <a:extLst>
              <a:ext uri="{FF2B5EF4-FFF2-40B4-BE49-F238E27FC236}">
                <a16:creationId xmlns:a16="http://schemas.microsoft.com/office/drawing/2014/main" id="{2EC59DE8-99C5-4CBD-B4D8-B4AE80F5E692}"/>
              </a:ext>
            </a:extLst>
          </xdr:cNvPr>
          <xdr:cNvGraphicFramePr>
            <a:graphicFrameLocks/>
          </xdr:cNvGraphicFramePr>
        </xdr:nvGraphicFramePr>
        <xdr:xfrm>
          <a:off x="8029575" y="2771775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23" name="Chart 23">
            <a:extLst>
              <a:ext uri="{FF2B5EF4-FFF2-40B4-BE49-F238E27FC236}">
                <a16:creationId xmlns:a16="http://schemas.microsoft.com/office/drawing/2014/main" id="{37BAAAA0-89C7-4A70-8A23-02087C017DEF}"/>
              </a:ext>
            </a:extLst>
          </xdr:cNvPr>
          <xdr:cNvGraphicFramePr>
            <a:graphicFrameLocks/>
          </xdr:cNvGraphicFramePr>
        </xdr:nvGraphicFramePr>
        <xdr:xfrm>
          <a:off x="8029575" y="4733925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0.13033</cdr:y>
    </cdr:to>
    <cdr:grpSp>
      <cdr:nvGrpSpPr>
        <cdr:cNvPr id="29" name="Legend">
          <a:extLst xmlns:a="http://schemas.openxmlformats.org/drawingml/2006/main">
            <a:ext uri="{FF2B5EF4-FFF2-40B4-BE49-F238E27FC236}">
              <a16:creationId xmlns:a16="http://schemas.microsoft.com/office/drawing/2014/main" id="{25937818-6A47-4A6D-A3AE-4AE25078259D}"/>
            </a:ext>
          </a:extLst>
        </cdr:cNvPr>
        <cdr:cNvGrpSpPr/>
      </cdr:nvGrpSpPr>
      <cdr:grpSpPr>
        <a:xfrm xmlns:a="http://schemas.openxmlformats.org/drawingml/2006/main">
          <a:off x="169300" y="0"/>
          <a:ext cx="4354438" cy="303741"/>
          <a:chOff x="0" y="0"/>
          <a:chExt cx="4354448" cy="303738"/>
        </a:xfrm>
      </cdr:grpSpPr>
      <cdr:grpSp>
        <cdr:nvGrpSpPr>
          <cdr:cNvPr id="31" name="Ltxb1">
            <a:extLst xmlns:a="http://schemas.openxmlformats.org/drawingml/2006/main">
              <a:ext uri="{FF2B5EF4-FFF2-40B4-BE49-F238E27FC236}">
                <a16:creationId xmlns:a16="http://schemas.microsoft.com/office/drawing/2014/main" id="{3621ACDB-156C-4638-AEA3-47060281292A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6"/>
            <a:chOff x="0" y="0"/>
            <a:chExt cx="4354448" cy="101246"/>
          </a:xfrm>
        </cdr:grpSpPr>
        <cdr:sp macro="" textlink="">
          <cdr:nvSpPr>
            <cdr:cNvPr id="3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FCA2691-EA64-4000-BEF6-A7FD44CB793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2022</a:t>
              </a:r>
            </a:p>
          </cdr:txBody>
        </cdr:sp>
        <cdr:sp macro="" textlink="">
          <cdr:nvSpPr>
            <cdr:cNvPr id="3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F62A85CC-00F0-4504-9652-75D2E7CBCB3C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2">
            <a:extLst xmlns:a="http://schemas.openxmlformats.org/drawingml/2006/main">
              <a:ext uri="{FF2B5EF4-FFF2-40B4-BE49-F238E27FC236}">
                <a16:creationId xmlns:a16="http://schemas.microsoft.com/office/drawing/2014/main" id="{F5320B9A-792D-435C-911F-DBD0086C099A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6"/>
            <a:chOff x="0" y="101246"/>
            <a:chExt cx="4354448" cy="101246"/>
          </a:xfrm>
        </cdr:grpSpPr>
        <cdr:sp macro="" textlink="">
          <cdr:nvSpPr>
            <cdr:cNvPr id="3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B21CBDB0-5377-4075-819F-A1E4AD728EF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3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783F739F-5971-4576-81F5-E53BB5FD71E5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3" name="Ltxb3">
            <a:extLst xmlns:a="http://schemas.openxmlformats.org/drawingml/2006/main">
              <a:ext uri="{FF2B5EF4-FFF2-40B4-BE49-F238E27FC236}">
                <a16:creationId xmlns:a16="http://schemas.microsoft.com/office/drawing/2014/main" id="{95557067-246C-41C8-86CF-56F38EC403BC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34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8C10BBBB-B4AA-4433-92BD-ABBD1D5F3AD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35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82E7E849-84A2-4ACF-B113-5DD063A9E65B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0.03732</cdr:x>
      <cdr:y>0.15213</cdr:y>
    </cdr:from>
    <cdr:to>
      <cdr:x>0.98114</cdr:x>
      <cdr:y>0.20657</cdr:y>
    </cdr:to>
    <cdr:sp macro="" textlink="">
      <cdr:nvSpPr>
        <cdr:cNvPr id="30" name="Category">
          <a:extLst xmlns:a="http://schemas.openxmlformats.org/drawingml/2006/main">
            <a:ext uri="{FF2B5EF4-FFF2-40B4-BE49-F238E27FC236}">
              <a16:creationId xmlns:a16="http://schemas.microsoft.com/office/drawing/2014/main" id="{BF882CA5-6129-4187-92B4-6EC5DFCA8AD2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281595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2023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0.98114</cdr:x>
      <cdr:y>0.20657</cdr:y>
    </cdr:to>
    <cdr:sp macro="" textlink="">
      <cdr:nvSpPr>
        <cdr:cNvPr id="30" name="Category">
          <a:extLst xmlns:a="http://schemas.openxmlformats.org/drawingml/2006/main">
            <a:ext uri="{FF2B5EF4-FFF2-40B4-BE49-F238E27FC236}">
              <a16:creationId xmlns:a16="http://schemas.microsoft.com/office/drawing/2014/main" id="{12922E4E-5943-4647-A56A-3197841A911C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281595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</xdr:row>
      <xdr:rowOff>0</xdr:rowOff>
    </xdr:from>
    <xdr:to>
      <xdr:col>9</xdr:col>
      <xdr:colOff>135891</xdr:colOff>
      <xdr:row>41</xdr:row>
      <xdr:rowOff>135026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4EEB175E-CFCA-4CB8-8587-CC2FF5374C58}"/>
            </a:ext>
          </a:extLst>
        </xdr:cNvPr>
        <xdr:cNvGrpSpPr/>
      </xdr:nvGrpSpPr>
      <xdr:grpSpPr>
        <a:xfrm>
          <a:off x="361950" y="485775"/>
          <a:ext cx="4536441" cy="6288176"/>
          <a:chOff x="504825" y="485775"/>
          <a:chExt cx="4536441" cy="6288176"/>
        </a:xfrm>
      </xdr:grpSpPr>
      <xdr:graphicFrame macro="">
        <xdr:nvGraphicFramePr>
          <xdr:cNvPr id="34" name="Chart 16">
            <a:extLst>
              <a:ext uri="{FF2B5EF4-FFF2-40B4-BE49-F238E27FC236}">
                <a16:creationId xmlns:a16="http://schemas.microsoft.com/office/drawing/2014/main" id="{86BEC77F-A69D-4AFC-B1DC-7CE14D07A116}"/>
              </a:ext>
            </a:extLst>
          </xdr:cNvPr>
          <xdr:cNvGraphicFramePr>
            <a:graphicFrameLocks/>
          </xdr:cNvGraphicFramePr>
        </xdr:nvGraphicFramePr>
        <xdr:xfrm>
          <a:off x="504825" y="485775"/>
          <a:ext cx="4536440" cy="233055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5" name="Chart 17">
            <a:extLst>
              <a:ext uri="{FF2B5EF4-FFF2-40B4-BE49-F238E27FC236}">
                <a16:creationId xmlns:a16="http://schemas.microsoft.com/office/drawing/2014/main" id="{C6E2B13F-DDE4-4C71-9DF3-52602E6481D5}"/>
              </a:ext>
            </a:extLst>
          </xdr:cNvPr>
          <xdr:cNvGraphicFramePr>
            <a:graphicFrameLocks/>
          </xdr:cNvGraphicFramePr>
        </xdr:nvGraphicFramePr>
        <xdr:xfrm>
          <a:off x="504826" y="2459824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36" name="Chart 35">
            <a:extLst>
              <a:ext uri="{FF2B5EF4-FFF2-40B4-BE49-F238E27FC236}">
                <a16:creationId xmlns:a16="http://schemas.microsoft.com/office/drawing/2014/main" id="{5C532236-F100-4A8C-AE0A-FB0C13AC6C67}"/>
              </a:ext>
            </a:extLst>
          </xdr:cNvPr>
          <xdr:cNvGraphicFramePr>
            <a:graphicFrameLocks/>
          </xdr:cNvGraphicFramePr>
        </xdr:nvGraphicFramePr>
        <xdr:xfrm>
          <a:off x="504825" y="4443399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0.98114</cdr:x>
      <cdr:y>0.20657</cdr:y>
    </cdr:to>
    <cdr:sp macro="" textlink="">
      <cdr:nvSpPr>
        <cdr:cNvPr id="30" name="Category">
          <a:extLst xmlns:a="http://schemas.openxmlformats.org/drawingml/2006/main">
            <a:ext uri="{FF2B5EF4-FFF2-40B4-BE49-F238E27FC236}">
              <a16:creationId xmlns:a16="http://schemas.microsoft.com/office/drawing/2014/main" id="{A0C65365-BD4C-40E4-95FB-A9CEDB15F05E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281595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</xdr:row>
      <xdr:rowOff>0</xdr:rowOff>
    </xdr:from>
    <xdr:to>
      <xdr:col>8</xdr:col>
      <xdr:colOff>974090</xdr:colOff>
      <xdr:row>16</xdr:row>
      <xdr:rowOff>98633</xdr:rowOff>
    </xdr:to>
    <xdr:graphicFrame macro="">
      <xdr:nvGraphicFramePr>
        <xdr:cNvPr id="5" name="Chart 23">
          <a:extLst>
            <a:ext uri="{FF2B5EF4-FFF2-40B4-BE49-F238E27FC236}">
              <a16:creationId xmlns:a16="http://schemas.microsoft.com/office/drawing/2014/main" id="{2278554C-8959-4BFF-9749-00C85BECB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0.13783</cdr:y>
    </cdr:to>
    <cdr:grpSp>
      <cdr:nvGrpSpPr>
        <cdr:cNvPr id="42" name="Legend">
          <a:extLst xmlns:a="http://schemas.openxmlformats.org/drawingml/2006/main">
            <a:ext uri="{FF2B5EF4-FFF2-40B4-BE49-F238E27FC236}">
              <a16:creationId xmlns:a16="http://schemas.microsoft.com/office/drawing/2014/main" id="{7D7AD37C-99CB-4DF9-AD4C-905314A3300F}"/>
            </a:ext>
          </a:extLst>
        </cdr:cNvPr>
        <cdr:cNvGrpSpPr/>
      </cdr:nvGrpSpPr>
      <cdr:grpSpPr>
        <a:xfrm xmlns:a="http://schemas.openxmlformats.org/drawingml/2006/main">
          <a:off x="169300" y="0"/>
          <a:ext cx="4354438" cy="303730"/>
          <a:chOff x="0" y="0"/>
          <a:chExt cx="4354448" cy="303738"/>
        </a:xfrm>
      </cdr:grpSpPr>
      <cdr:grpSp>
        <cdr:nvGrpSpPr>
          <cdr:cNvPr id="43" name="Ltxb1">
            <a:extLst xmlns:a="http://schemas.openxmlformats.org/drawingml/2006/main">
              <a:ext uri="{FF2B5EF4-FFF2-40B4-BE49-F238E27FC236}">
                <a16:creationId xmlns:a16="http://schemas.microsoft.com/office/drawing/2014/main" id="{7F1A38F7-BCCA-4E30-8C01-04C3EACF2D3F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7"/>
            <a:chOff x="0" y="0"/>
            <a:chExt cx="4354448" cy="101246"/>
          </a:xfrm>
        </cdr:grpSpPr>
        <cdr:sp macro="" textlink="">
          <cdr:nvSpPr>
            <cdr:cNvPr id="5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1100139-DA90-4506-B50D-65D91CC1C0E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2022</a:t>
              </a:r>
            </a:p>
          </cdr:txBody>
        </cdr:sp>
        <cdr:sp macro="" textlink="">
          <cdr:nvSpPr>
            <cdr:cNvPr id="5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6435469-E2E2-4503-944F-D8DCC53443E2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4" name="Ltxb2">
            <a:extLst xmlns:a="http://schemas.openxmlformats.org/drawingml/2006/main">
              <a:ext uri="{FF2B5EF4-FFF2-40B4-BE49-F238E27FC236}">
                <a16:creationId xmlns:a16="http://schemas.microsoft.com/office/drawing/2014/main" id="{692670E9-C387-4282-986F-A553501C98BE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4"/>
            <a:chOff x="0" y="101246"/>
            <a:chExt cx="4354448" cy="101246"/>
          </a:xfrm>
        </cdr:grpSpPr>
        <cdr:sp macro="" textlink="">
          <cdr:nvSpPr>
            <cdr:cNvPr id="4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20EE15DC-5E1E-4E3C-A2DD-F70412AC0F1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4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8A574D50-A174-47C9-BD71-9A8053573516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3">
            <a:extLst xmlns:a="http://schemas.openxmlformats.org/drawingml/2006/main">
              <a:ext uri="{FF2B5EF4-FFF2-40B4-BE49-F238E27FC236}">
                <a16:creationId xmlns:a16="http://schemas.microsoft.com/office/drawing/2014/main" id="{3505D305-E3D0-4830-BD97-578FFCA1E3CD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4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BA4528DE-C13F-4B15-9853-88676373614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4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30579C4B-A3DD-4C4A-9B7B-1FA90E2541C6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</xdr:row>
      <xdr:rowOff>0</xdr:rowOff>
    </xdr:from>
    <xdr:to>
      <xdr:col>9</xdr:col>
      <xdr:colOff>306900</xdr:colOff>
      <xdr:row>27</xdr:row>
      <xdr:rowOff>79354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0F8942CC-7460-4A35-8767-5A53836A7B53}"/>
            </a:ext>
          </a:extLst>
        </xdr:cNvPr>
        <xdr:cNvGrpSpPr/>
      </xdr:nvGrpSpPr>
      <xdr:grpSpPr>
        <a:xfrm>
          <a:off x="361950" y="581025"/>
          <a:ext cx="4536000" cy="4679929"/>
          <a:chOff x="6619875" y="5829299"/>
          <a:chExt cx="4536000" cy="4679929"/>
        </a:xfrm>
      </xdr:grpSpPr>
      <xdr:grpSp>
        <xdr:nvGrpSpPr>
          <xdr:cNvPr id="22" name="Group 21">
            <a:extLst>
              <a:ext uri="{FF2B5EF4-FFF2-40B4-BE49-F238E27FC236}">
                <a16:creationId xmlns:a16="http://schemas.microsoft.com/office/drawing/2014/main" id="{BAB0F786-8CF0-4DE5-854E-BFF2982F5FBE}"/>
              </a:ext>
            </a:extLst>
          </xdr:cNvPr>
          <xdr:cNvGrpSpPr/>
        </xdr:nvGrpSpPr>
        <xdr:grpSpPr>
          <a:xfrm>
            <a:off x="6619875" y="5829299"/>
            <a:ext cx="4536000" cy="2317728"/>
            <a:chOff x="6619875" y="5829299"/>
            <a:chExt cx="4536000" cy="2317728"/>
          </a:xfrm>
        </xdr:grpSpPr>
        <xdr:graphicFrame macro="">
          <xdr:nvGraphicFramePr>
            <xdr:cNvPr id="26" name="Chart 2">
              <a:extLst>
                <a:ext uri="{FF2B5EF4-FFF2-40B4-BE49-F238E27FC236}">
                  <a16:creationId xmlns:a16="http://schemas.microsoft.com/office/drawing/2014/main" id="{2F851A07-0189-403A-B8C5-E5311F1557F0}"/>
                </a:ext>
              </a:extLst>
            </xdr:cNvPr>
            <xdr:cNvGraphicFramePr>
              <a:graphicFrameLocks/>
            </xdr:cNvGraphicFramePr>
          </xdr:nvGraphicFramePr>
          <xdr:xfrm>
            <a:off x="6619875" y="5829300"/>
            <a:ext cx="2266950" cy="231772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27" name="Chart 2">
              <a:extLst>
                <a:ext uri="{FF2B5EF4-FFF2-40B4-BE49-F238E27FC236}">
                  <a16:creationId xmlns:a16="http://schemas.microsoft.com/office/drawing/2014/main" id="{00295810-DE36-42CA-9F6B-6BE538FE8DB3}"/>
                </a:ext>
              </a:extLst>
            </xdr:cNvPr>
            <xdr:cNvGraphicFramePr>
              <a:graphicFrameLocks/>
            </xdr:cNvGraphicFramePr>
          </xdr:nvGraphicFramePr>
          <xdr:xfrm>
            <a:off x="8888925" y="5829299"/>
            <a:ext cx="2266950" cy="231772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grpSp>
        <xdr:nvGrpSpPr>
          <xdr:cNvPr id="23" name="Group 22">
            <a:extLst>
              <a:ext uri="{FF2B5EF4-FFF2-40B4-BE49-F238E27FC236}">
                <a16:creationId xmlns:a16="http://schemas.microsoft.com/office/drawing/2014/main" id="{17E73FA0-18F0-4C11-98B5-426F46286817}"/>
              </a:ext>
            </a:extLst>
          </xdr:cNvPr>
          <xdr:cNvGrpSpPr/>
        </xdr:nvGrpSpPr>
        <xdr:grpSpPr>
          <a:xfrm>
            <a:off x="6619875" y="8191500"/>
            <a:ext cx="4536000" cy="2317728"/>
            <a:chOff x="6619875" y="8258175"/>
            <a:chExt cx="4536000" cy="2317728"/>
          </a:xfrm>
        </xdr:grpSpPr>
        <xdr:graphicFrame macro="">
          <xdr:nvGraphicFramePr>
            <xdr:cNvPr id="24" name="Chart 23">
              <a:extLst>
                <a:ext uri="{FF2B5EF4-FFF2-40B4-BE49-F238E27FC236}">
                  <a16:creationId xmlns:a16="http://schemas.microsoft.com/office/drawing/2014/main" id="{F4156FBA-7306-4D87-96C8-9647098DC25C}"/>
                </a:ext>
              </a:extLst>
            </xdr:cNvPr>
            <xdr:cNvGraphicFramePr>
              <a:graphicFrameLocks/>
            </xdr:cNvGraphicFramePr>
          </xdr:nvGraphicFramePr>
          <xdr:xfrm>
            <a:off x="6619875" y="8258175"/>
            <a:ext cx="2266950" cy="231772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25" name="Chart 2">
              <a:extLst>
                <a:ext uri="{FF2B5EF4-FFF2-40B4-BE49-F238E27FC236}">
                  <a16:creationId xmlns:a16="http://schemas.microsoft.com/office/drawing/2014/main" id="{6E7F655A-D17D-4FC8-9BE8-4A7A45F895B9}"/>
                </a:ext>
              </a:extLst>
            </xdr:cNvPr>
            <xdr:cNvGraphicFramePr>
              <a:graphicFrameLocks/>
            </xdr:cNvGraphicFramePr>
          </xdr:nvGraphicFramePr>
          <xdr:xfrm>
            <a:off x="8888925" y="8258176"/>
            <a:ext cx="2266950" cy="231772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</xdr:grpSp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0.10269</cdr:x>
      <cdr:y>0.10928</cdr:y>
    </cdr:from>
    <cdr:to>
      <cdr:x>0.97044</cdr:x>
      <cdr:y>0.20218</cdr:y>
    </cdr:to>
    <cdr:sp macro="" textlink="">
      <cdr:nvSpPr>
        <cdr:cNvPr id="79" name="Category">
          <a:extLst xmlns:a="http://schemas.openxmlformats.org/drawingml/2006/main">
            <a:ext uri="{FF2B5EF4-FFF2-40B4-BE49-F238E27FC236}">
              <a16:creationId xmlns:a16="http://schemas.microsoft.com/office/drawing/2014/main" id="{ABF16B6F-2162-408B-B7CD-2F85838443AA}"/>
            </a:ext>
          </a:extLst>
        </cdr:cNvPr>
        <cdr:cNvSpPr txBox="1"/>
      </cdr:nvSpPr>
      <cdr:spPr>
        <a:xfrm xmlns:a="http://schemas.openxmlformats.org/drawingml/2006/main">
          <a:off x="232793" y="253292"/>
          <a:ext cx="1967136" cy="215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a) Interest rate on ECB's main refinancing </a:t>
          </a:r>
        </a:p>
        <a:p xmlns:a="http://schemas.openxmlformats.org/drawingml/2006/main">
          <a:r>
            <a:rPr lang="en-GB" sz="600" b="1" i="0">
              <a:solidFill>
                <a:schemeClr val="bg1"/>
              </a:solidFill>
              <a:latin typeface="Arial" panose="020B0604020202020204" pitchFamily="34" charset="0"/>
            </a:rPr>
            <a:t>a) </a:t>
          </a:r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operations (%)</a:t>
          </a:r>
        </a:p>
      </cdr:txBody>
    </cdr:sp>
  </cdr:relSizeAnchor>
  <cdr:relSizeAnchor xmlns:cdr="http://schemas.openxmlformats.org/drawingml/2006/chartDrawing">
    <cdr:from>
      <cdr:x>0.10269</cdr:x>
      <cdr:y>0</cdr:y>
    </cdr:from>
    <cdr:to>
      <cdr:x>0.9944</cdr:x>
      <cdr:y>0.08737</cdr:y>
    </cdr:to>
    <cdr:grpSp>
      <cdr:nvGrpSpPr>
        <cdr:cNvPr id="80" name="Legend">
          <a:extLst xmlns:a="http://schemas.openxmlformats.org/drawingml/2006/main">
            <a:ext uri="{FF2B5EF4-FFF2-40B4-BE49-F238E27FC236}">
              <a16:creationId xmlns:a16="http://schemas.microsoft.com/office/drawing/2014/main" id="{4B714CCA-51CD-4382-BD07-F1C85690E3FE}"/>
            </a:ext>
          </a:extLst>
        </cdr:cNvPr>
        <cdr:cNvGrpSpPr/>
      </cdr:nvGrpSpPr>
      <cdr:grpSpPr>
        <a:xfrm xmlns:a="http://schemas.openxmlformats.org/drawingml/2006/main">
          <a:off x="232793" y="0"/>
          <a:ext cx="2021462" cy="202500"/>
          <a:chOff x="0" y="0"/>
          <a:chExt cx="2021457" cy="202492"/>
        </a:xfrm>
      </cdr:grpSpPr>
      <cdr:grpSp>
        <cdr:nvGrpSpPr>
          <cdr:cNvPr id="81" name="Ltxb1">
            <a:extLst xmlns:a="http://schemas.openxmlformats.org/drawingml/2006/main">
              <a:ext uri="{FF2B5EF4-FFF2-40B4-BE49-F238E27FC236}">
                <a16:creationId xmlns:a16="http://schemas.microsoft.com/office/drawing/2014/main" id="{C3A25EFC-E700-4E84-B5D7-05DE14A0916B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021457" cy="101247"/>
            <a:chOff x="0" y="0"/>
            <a:chExt cx="2021457" cy="101246"/>
          </a:xfrm>
        </cdr:grpSpPr>
        <cdr:sp macro="" textlink="">
          <cdr:nvSpPr>
            <cdr:cNvPr id="8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C60C2503-99E0-4259-A32E-D2BBD79C4AA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89445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8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0A999B55-1A48-435F-B5D1-66F9E44BB4BF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2" name="Ltxb2">
            <a:extLst xmlns:a="http://schemas.openxmlformats.org/drawingml/2006/main">
              <a:ext uri="{FF2B5EF4-FFF2-40B4-BE49-F238E27FC236}">
                <a16:creationId xmlns:a16="http://schemas.microsoft.com/office/drawing/2014/main" id="{E88EC369-0610-4ED7-9215-71DDF756C4E5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2021457" cy="101246"/>
            <a:chOff x="0" y="101246"/>
            <a:chExt cx="2021457" cy="101246"/>
          </a:xfrm>
        </cdr:grpSpPr>
        <cdr:sp macro="" textlink="">
          <cdr:nvSpPr>
            <cdr:cNvPr id="8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8DD4ACED-DDA6-44E9-A641-854F8FCD515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189445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8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3251C1D5-5D73-4ACA-A2C4-4ECD1D673306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0.10269</cdr:x>
      <cdr:y>0</cdr:y>
    </cdr:from>
    <cdr:to>
      <cdr:x>0.9944</cdr:x>
      <cdr:y>0.08737</cdr:y>
    </cdr:to>
    <cdr:grpSp>
      <cdr:nvGrpSpPr>
        <cdr:cNvPr id="51" name="Legend">
          <a:extLst xmlns:a="http://schemas.openxmlformats.org/drawingml/2006/main">
            <a:ext uri="{FF2B5EF4-FFF2-40B4-BE49-F238E27FC236}">
              <a16:creationId xmlns:a16="http://schemas.microsoft.com/office/drawing/2014/main" id="{AB99002D-AF8F-43E6-838E-0E6BCC5E6404}"/>
            </a:ext>
          </a:extLst>
        </cdr:cNvPr>
        <cdr:cNvGrpSpPr/>
      </cdr:nvGrpSpPr>
      <cdr:grpSpPr>
        <a:xfrm xmlns:a="http://schemas.openxmlformats.org/drawingml/2006/main">
          <a:off x="232793" y="0"/>
          <a:ext cx="2021462" cy="202500"/>
          <a:chOff x="0" y="0"/>
          <a:chExt cx="2021457" cy="202493"/>
        </a:xfrm>
      </cdr:grpSpPr>
      <cdr:grpSp>
        <cdr:nvGrpSpPr>
          <cdr:cNvPr id="53" name="Ltxb1">
            <a:extLst xmlns:a="http://schemas.openxmlformats.org/drawingml/2006/main">
              <a:ext uri="{FF2B5EF4-FFF2-40B4-BE49-F238E27FC236}">
                <a16:creationId xmlns:a16="http://schemas.microsoft.com/office/drawing/2014/main" id="{9D081598-434D-4B3C-849C-DC7F1332DEF7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021457" cy="101248"/>
            <a:chOff x="0" y="0"/>
            <a:chExt cx="2021457" cy="101246"/>
          </a:xfrm>
        </cdr:grpSpPr>
        <cdr:sp macro="" textlink="">
          <cdr:nvSpPr>
            <cdr:cNvPr id="57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DC613686-82B5-4E72-8354-C2DE4BC0904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89445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58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76934402-9388-40B2-AEC5-3E62742CB1CA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4" name="Ltxb2">
            <a:extLst xmlns:a="http://schemas.openxmlformats.org/drawingml/2006/main">
              <a:ext uri="{FF2B5EF4-FFF2-40B4-BE49-F238E27FC236}">
                <a16:creationId xmlns:a16="http://schemas.microsoft.com/office/drawing/2014/main" id="{2872B7A1-A1C0-48B8-ADAE-AA9C0C40C796}"/>
              </a:ext>
            </a:extLst>
          </cdr:cNvPr>
          <cdr:cNvGrpSpPr/>
        </cdr:nvGrpSpPr>
        <cdr:grpSpPr>
          <a:xfrm xmlns:a="http://schemas.openxmlformats.org/drawingml/2006/main">
            <a:off x="0" y="101247"/>
            <a:ext cx="2021457" cy="101246"/>
            <a:chOff x="0" y="101246"/>
            <a:chExt cx="2021457" cy="101246"/>
          </a:xfrm>
        </cdr:grpSpPr>
        <cdr:sp macro="" textlink="">
          <cdr:nvSpPr>
            <cdr:cNvPr id="5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17AC6305-3318-4C29-A6EC-340C675EE98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189445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5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E5DADFA3-B4BC-43E2-AD0C-5D7B226F2F37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0.10269</cdr:x>
      <cdr:y>0.10928</cdr:y>
    </cdr:from>
    <cdr:to>
      <cdr:x>0.97044</cdr:x>
      <cdr:y>0.20218</cdr:y>
    </cdr:to>
    <cdr:sp macro="" textlink="">
      <cdr:nvSpPr>
        <cdr:cNvPr id="52" name="Category">
          <a:extLst xmlns:a="http://schemas.openxmlformats.org/drawingml/2006/main">
            <a:ext uri="{FF2B5EF4-FFF2-40B4-BE49-F238E27FC236}">
              <a16:creationId xmlns:a16="http://schemas.microsoft.com/office/drawing/2014/main" id="{39024D35-1E10-4911-B9CC-64AB8555157F}"/>
            </a:ext>
          </a:extLst>
        </cdr:cNvPr>
        <cdr:cNvSpPr txBox="1"/>
      </cdr:nvSpPr>
      <cdr:spPr>
        <a:xfrm xmlns:a="http://schemas.openxmlformats.org/drawingml/2006/main">
          <a:off x="232793" y="253292"/>
          <a:ext cx="1967136" cy="215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b) USD/EUR exchange rate</a:t>
          </a:r>
        </a:p>
        <a:p xmlns:a="http://schemas.openxmlformats.org/drawingml/2006/main">
          <a:endParaRPr lang="en-GB" sz="6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0.07468</cdr:x>
      <cdr:y>0</cdr:y>
    </cdr:from>
    <cdr:to>
      <cdr:x>0.9944</cdr:x>
      <cdr:y>0.08737</cdr:y>
    </cdr:to>
    <cdr:grpSp>
      <cdr:nvGrpSpPr>
        <cdr:cNvPr id="49" name="Legend">
          <a:extLst xmlns:a="http://schemas.openxmlformats.org/drawingml/2006/main">
            <a:ext uri="{FF2B5EF4-FFF2-40B4-BE49-F238E27FC236}">
              <a16:creationId xmlns:a16="http://schemas.microsoft.com/office/drawing/2014/main" id="{6EC79A63-A15B-42E9-948D-053F5CACBFCA}"/>
            </a:ext>
          </a:extLst>
        </cdr:cNvPr>
        <cdr:cNvGrpSpPr/>
      </cdr:nvGrpSpPr>
      <cdr:grpSpPr>
        <a:xfrm xmlns:a="http://schemas.openxmlformats.org/drawingml/2006/main">
          <a:off x="169296" y="0"/>
          <a:ext cx="2084959" cy="202500"/>
          <a:chOff x="0" y="0"/>
          <a:chExt cx="2084958" cy="202492"/>
        </a:xfrm>
      </cdr:grpSpPr>
      <cdr:grpSp>
        <cdr:nvGrpSpPr>
          <cdr:cNvPr id="51" name="Ltxb1">
            <a:extLst xmlns:a="http://schemas.openxmlformats.org/drawingml/2006/main">
              <a:ext uri="{FF2B5EF4-FFF2-40B4-BE49-F238E27FC236}">
                <a16:creationId xmlns:a16="http://schemas.microsoft.com/office/drawing/2014/main" id="{29CF1F21-1BA0-46F7-A810-6A07A0C605FB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084958" cy="101247"/>
            <a:chOff x="0" y="0"/>
            <a:chExt cx="2084958" cy="101246"/>
          </a:xfrm>
        </cdr:grpSpPr>
        <cdr:sp macro="" textlink="">
          <cdr:nvSpPr>
            <cdr:cNvPr id="5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3B27E85-0D50-49FB-A7FE-A436BC9B1FD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95795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5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BA36EAA6-BA79-4AF2-A7E0-FBBA664283BD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2" name="Ltxb2">
            <a:extLst xmlns:a="http://schemas.openxmlformats.org/drawingml/2006/main">
              <a:ext uri="{FF2B5EF4-FFF2-40B4-BE49-F238E27FC236}">
                <a16:creationId xmlns:a16="http://schemas.microsoft.com/office/drawing/2014/main" id="{A7AD50DD-6DE3-43F2-9453-FDB0EBE5EC35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2084958" cy="101246"/>
            <a:chOff x="0" y="101246"/>
            <a:chExt cx="2084958" cy="101246"/>
          </a:xfrm>
        </cdr:grpSpPr>
        <cdr:sp macro="" textlink="">
          <cdr:nvSpPr>
            <cdr:cNvPr id="5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09CD372-E9D7-451A-86F5-4AB1431ED7D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195795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5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3F316D37-8C3A-4EDC-AFCB-F6387B3047B9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0.07468</cdr:x>
      <cdr:y>0.10928</cdr:y>
    </cdr:from>
    <cdr:to>
      <cdr:x>0.97044</cdr:x>
      <cdr:y>0.20218</cdr:y>
    </cdr:to>
    <cdr:sp macro="" textlink="">
      <cdr:nvSpPr>
        <cdr:cNvPr id="50" name="Category">
          <a:extLst xmlns:a="http://schemas.openxmlformats.org/drawingml/2006/main">
            <a:ext uri="{FF2B5EF4-FFF2-40B4-BE49-F238E27FC236}">
              <a16:creationId xmlns:a16="http://schemas.microsoft.com/office/drawing/2014/main" id="{854D9784-D04F-419D-9F6D-8BFB39CC8B31}"/>
            </a:ext>
          </a:extLst>
        </cdr:cNvPr>
        <cdr:cNvSpPr txBox="1"/>
      </cdr:nvSpPr>
      <cdr:spPr>
        <a:xfrm xmlns:a="http://schemas.openxmlformats.org/drawingml/2006/main">
          <a:off x="169292" y="253292"/>
          <a:ext cx="2030637" cy="215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c) Oil price (USD)</a:t>
          </a:r>
        </a:p>
        <a:p xmlns:a="http://schemas.openxmlformats.org/drawingml/2006/main">
          <a:endParaRPr lang="en-GB" sz="6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0.08401</cdr:x>
      <cdr:y>0</cdr:y>
    </cdr:from>
    <cdr:to>
      <cdr:x>0.9944</cdr:x>
      <cdr:y>0.08737</cdr:y>
    </cdr:to>
    <cdr:grpSp>
      <cdr:nvGrpSpPr>
        <cdr:cNvPr id="35" name="Legend">
          <a:extLst xmlns:a="http://schemas.openxmlformats.org/drawingml/2006/main">
            <a:ext uri="{FF2B5EF4-FFF2-40B4-BE49-F238E27FC236}">
              <a16:creationId xmlns:a16="http://schemas.microsoft.com/office/drawing/2014/main" id="{96A034DA-8F13-4518-A5E6-99DB49EBD1A2}"/>
            </a:ext>
          </a:extLst>
        </cdr:cNvPr>
        <cdr:cNvGrpSpPr/>
      </cdr:nvGrpSpPr>
      <cdr:grpSpPr>
        <a:xfrm xmlns:a="http://schemas.openxmlformats.org/drawingml/2006/main">
          <a:off x="190446" y="0"/>
          <a:ext cx="2063809" cy="202500"/>
          <a:chOff x="0" y="0"/>
          <a:chExt cx="2063812" cy="202492"/>
        </a:xfrm>
      </cdr:grpSpPr>
      <cdr:grpSp>
        <cdr:nvGrpSpPr>
          <cdr:cNvPr id="37" name="Ltxb1">
            <a:extLst xmlns:a="http://schemas.openxmlformats.org/drawingml/2006/main">
              <a:ext uri="{FF2B5EF4-FFF2-40B4-BE49-F238E27FC236}">
                <a16:creationId xmlns:a16="http://schemas.microsoft.com/office/drawing/2014/main" id="{0BA78F3E-1CDA-45E4-AD86-ABBBB830CD16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063812" cy="101247"/>
            <a:chOff x="0" y="0"/>
            <a:chExt cx="2063812" cy="101246"/>
          </a:xfrm>
        </cdr:grpSpPr>
        <cdr:sp macro="" textlink="">
          <cdr:nvSpPr>
            <cdr:cNvPr id="4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9391BC54-5F4C-4E09-BB42-BFACA1C331D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93681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4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714E7131-D45E-46CE-83A8-FB1BF31A9938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8" name="Ltxb2">
            <a:extLst xmlns:a="http://schemas.openxmlformats.org/drawingml/2006/main">
              <a:ext uri="{FF2B5EF4-FFF2-40B4-BE49-F238E27FC236}">
                <a16:creationId xmlns:a16="http://schemas.microsoft.com/office/drawing/2014/main" id="{8A9B07FA-2F2A-413F-A773-6FB7DE67A15A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2063812" cy="101246"/>
            <a:chOff x="0" y="101246"/>
            <a:chExt cx="2063812" cy="101246"/>
          </a:xfrm>
        </cdr:grpSpPr>
        <cdr:sp macro="" textlink="">
          <cdr:nvSpPr>
            <cdr:cNvPr id="3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ED0C83B4-B793-4F18-AF1F-F9E56FAD4D8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193681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4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85F3B363-E98F-431C-AA27-B0E18FF25C08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0.08401</cdr:x>
      <cdr:y>0.10928</cdr:y>
    </cdr:from>
    <cdr:to>
      <cdr:x>0.97199</cdr:x>
      <cdr:y>0.20218</cdr:y>
    </cdr:to>
    <cdr:sp macro="" textlink="">
      <cdr:nvSpPr>
        <cdr:cNvPr id="36" name="Category">
          <a:extLst xmlns:a="http://schemas.openxmlformats.org/drawingml/2006/main">
            <a:ext uri="{FF2B5EF4-FFF2-40B4-BE49-F238E27FC236}">
              <a16:creationId xmlns:a16="http://schemas.microsoft.com/office/drawing/2014/main" id="{E02276C8-D7F3-45A9-BFC9-6FB8803F6B1D}"/>
            </a:ext>
          </a:extLst>
        </cdr:cNvPr>
        <cdr:cNvSpPr txBox="1"/>
      </cdr:nvSpPr>
      <cdr:spPr>
        <a:xfrm xmlns:a="http://schemas.openxmlformats.org/drawingml/2006/main">
          <a:off x="190438" y="253292"/>
          <a:ext cx="2013012" cy="215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d) Annual growth in compensation per employee </a:t>
          </a:r>
        </a:p>
        <a:p xmlns:a="http://schemas.openxmlformats.org/drawingml/2006/main">
          <a:r>
            <a:rPr lang="en-GB" sz="600" b="1" i="0">
              <a:solidFill>
                <a:schemeClr val="bg1"/>
              </a:solidFill>
              <a:latin typeface="Arial" panose="020B0604020202020204" pitchFamily="34" charset="0"/>
            </a:rPr>
            <a:t>d) </a:t>
          </a:r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(annual percentage changes)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0.99598</cdr:x>
      <cdr:y>0.12747</cdr:y>
    </cdr:to>
    <cdr:grpSp>
      <cdr:nvGrpSpPr>
        <cdr:cNvPr id="36" name="Legend">
          <a:extLst xmlns:a="http://schemas.openxmlformats.org/drawingml/2006/main">
            <a:ext uri="{FF2B5EF4-FFF2-40B4-BE49-F238E27FC236}">
              <a16:creationId xmlns:a16="http://schemas.microsoft.com/office/drawing/2014/main" id="{5E831D10-7E3B-4001-9128-A66EE5688B52}"/>
            </a:ext>
          </a:extLst>
        </cdr:cNvPr>
        <cdr:cNvGrpSpPr/>
      </cdr:nvGrpSpPr>
      <cdr:grpSpPr>
        <a:xfrm xmlns:a="http://schemas.openxmlformats.org/drawingml/2006/main">
          <a:off x="169300" y="0"/>
          <a:ext cx="4348904" cy="297075"/>
          <a:chOff x="0" y="0"/>
          <a:chExt cx="4354448" cy="303738"/>
        </a:xfrm>
      </cdr:grpSpPr>
      <cdr:grpSp>
        <cdr:nvGrpSpPr>
          <cdr:cNvPr id="38" name="Ltxb1">
            <a:extLst xmlns:a="http://schemas.openxmlformats.org/drawingml/2006/main">
              <a:ext uri="{FF2B5EF4-FFF2-40B4-BE49-F238E27FC236}">
                <a16:creationId xmlns:a16="http://schemas.microsoft.com/office/drawing/2014/main" id="{5817EFCA-2591-48AB-A705-5FCE393B1E9F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5"/>
            <a:chOff x="0" y="0"/>
            <a:chExt cx="4354448" cy="101246"/>
          </a:xfrm>
        </cdr:grpSpPr>
        <cdr:sp macro="" textlink="">
          <cdr:nvSpPr>
            <cdr:cNvPr id="46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4A45CB1-EB6A-484D-AEE7-73534AD40BF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2022</a:t>
              </a:r>
            </a:p>
          </cdr:txBody>
        </cdr:sp>
        <cdr:sp macro="" textlink="">
          <cdr:nvSpPr>
            <cdr:cNvPr id="47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3174825E-A962-42D5-AF6F-5929DDD25582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9" name="Ltxb2">
            <a:extLst xmlns:a="http://schemas.openxmlformats.org/drawingml/2006/main">
              <a:ext uri="{FF2B5EF4-FFF2-40B4-BE49-F238E27FC236}">
                <a16:creationId xmlns:a16="http://schemas.microsoft.com/office/drawing/2014/main" id="{C9B16EB6-D1A3-4BC8-A3AB-61E467806BC5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7"/>
            <a:chOff x="0" y="101246"/>
            <a:chExt cx="4354448" cy="101246"/>
          </a:xfrm>
        </cdr:grpSpPr>
        <cdr:sp macro="" textlink="">
          <cdr:nvSpPr>
            <cdr:cNvPr id="4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89A71406-1470-4C33-87A0-4E2262B3D3B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45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38BC4351-2F47-4FE4-8C15-71E6C0B9065D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0" name="Ltxb3">
            <a:extLst xmlns:a="http://schemas.openxmlformats.org/drawingml/2006/main">
              <a:ext uri="{FF2B5EF4-FFF2-40B4-BE49-F238E27FC236}">
                <a16:creationId xmlns:a16="http://schemas.microsoft.com/office/drawing/2014/main" id="{A75F46D1-D615-400C-B384-91FBF94220F2}"/>
              </a:ext>
            </a:extLst>
          </cdr:cNvPr>
          <cdr:cNvGrpSpPr/>
        </cdr:nvGrpSpPr>
        <cdr:grpSpPr>
          <a:xfrm xmlns:a="http://schemas.openxmlformats.org/drawingml/2006/main">
            <a:off x="0" y="202491"/>
            <a:ext cx="4354448" cy="101247"/>
            <a:chOff x="0" y="202492"/>
            <a:chExt cx="4354448" cy="101246"/>
          </a:xfrm>
        </cdr:grpSpPr>
        <cdr:sp macro="" textlink="">
          <cdr:nvSpPr>
            <cdr:cNvPr id="4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C993BC64-4F72-4086-BA55-6E5B6206750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4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B18B1838-721B-4283-B4BA-878B3563A437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0.03732</cdr:x>
      <cdr:y>0.14927</cdr:y>
    </cdr:from>
    <cdr:to>
      <cdr:x>0.98728</cdr:x>
      <cdr:y>0.20372</cdr:y>
    </cdr:to>
    <cdr:sp macro="" textlink="">
      <cdr:nvSpPr>
        <cdr:cNvPr id="37" name="Category">
          <a:extLst xmlns:a="http://schemas.openxmlformats.org/drawingml/2006/main">
            <a:ext uri="{FF2B5EF4-FFF2-40B4-BE49-F238E27FC236}">
              <a16:creationId xmlns:a16="http://schemas.microsoft.com/office/drawing/2014/main" id="{E7486656-4672-4AC3-9228-4C2CDEE89DED}"/>
            </a:ext>
          </a:extLst>
        </cdr:cNvPr>
        <cdr:cNvSpPr txBox="1"/>
      </cdr:nvSpPr>
      <cdr:spPr>
        <a:xfrm xmlns:a="http://schemas.openxmlformats.org/drawingml/2006/main">
          <a:off x="169292" y="347886"/>
          <a:ext cx="4309446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2023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30" name="Category">
          <a:extLst xmlns:a="http://schemas.openxmlformats.org/drawingml/2006/main">
            <a:ext uri="{FF2B5EF4-FFF2-40B4-BE49-F238E27FC236}">
              <a16:creationId xmlns:a16="http://schemas.microsoft.com/office/drawing/2014/main" id="{B816DE1A-D51C-4EAB-9134-E76263DDEB5F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30" name="Category">
          <a:extLst xmlns:a="http://schemas.openxmlformats.org/drawingml/2006/main">
            <a:ext uri="{FF2B5EF4-FFF2-40B4-BE49-F238E27FC236}">
              <a16:creationId xmlns:a16="http://schemas.microsoft.com/office/drawing/2014/main" id="{7A42187B-6BFF-4638-9DDB-C73E6272F8BF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3</xdr:row>
      <xdr:rowOff>0</xdr:rowOff>
    </xdr:from>
    <xdr:to>
      <xdr:col>9</xdr:col>
      <xdr:colOff>107315</xdr:colOff>
      <xdr:row>16</xdr:row>
      <xdr:rowOff>98633</xdr:rowOff>
    </xdr:to>
    <xdr:graphicFrame macro="">
      <xdr:nvGraphicFramePr>
        <xdr:cNvPr id="4" name="Chart 8">
          <a:extLst>
            <a:ext uri="{FF2B5EF4-FFF2-40B4-BE49-F238E27FC236}">
              <a16:creationId xmlns:a16="http://schemas.microsoft.com/office/drawing/2014/main" id="{5F2A02C5-A474-4186-9158-22192638BA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</cdr:x>
      <cdr:y>0.13783</cdr:y>
    </cdr:to>
    <cdr:grpSp>
      <cdr:nvGrpSpPr>
        <cdr:cNvPr id="102" name="Legend">
          <a:extLst xmlns:a="http://schemas.openxmlformats.org/drawingml/2006/main">
            <a:ext uri="{FF2B5EF4-FFF2-40B4-BE49-F238E27FC236}">
              <a16:creationId xmlns:a16="http://schemas.microsoft.com/office/drawing/2014/main" id="{35525F2F-F0C3-436E-9FE1-D072BAF9624E}"/>
            </a:ext>
          </a:extLst>
        </cdr:cNvPr>
        <cdr:cNvGrpSpPr/>
      </cdr:nvGrpSpPr>
      <cdr:grpSpPr>
        <a:xfrm xmlns:a="http://schemas.openxmlformats.org/drawingml/2006/main">
          <a:off x="190440" y="0"/>
          <a:ext cx="4333298" cy="303730"/>
          <a:chOff x="0" y="0"/>
          <a:chExt cx="4333302" cy="303738"/>
        </a:xfrm>
      </cdr:grpSpPr>
      <cdr:grpSp>
        <cdr:nvGrpSpPr>
          <cdr:cNvPr id="103" name="Ltxb1">
            <a:extLst xmlns:a="http://schemas.openxmlformats.org/drawingml/2006/main">
              <a:ext uri="{FF2B5EF4-FFF2-40B4-BE49-F238E27FC236}">
                <a16:creationId xmlns:a16="http://schemas.microsoft.com/office/drawing/2014/main" id="{4BEFB603-CD38-486A-84C3-23CB3004EB5E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33302" cy="101246"/>
            <a:chOff x="0" y="0"/>
            <a:chExt cx="4333302" cy="101246"/>
          </a:xfrm>
        </cdr:grpSpPr>
        <cdr:sp macro="" textlink="">
          <cdr:nvSpPr>
            <cdr:cNvPr id="11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0F4AACCD-A40B-4F36-870A-72C894E3D22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Average point forecast</a:t>
              </a:r>
            </a:p>
          </cdr:txBody>
        </cdr:sp>
        <cdr:sp macro="" textlink="">
          <cdr:nvSpPr>
            <cdr:cNvPr id="11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914AF814-66E6-49C2-B8BB-049E3F5EE60F}"/>
                </a:ext>
              </a:extLst>
            </cdr:cNvPr>
            <cdr:cNvSpPr/>
          </cdr:nvSpPr>
          <cdr:spPr>
            <a:xfrm xmlns:a="http://schemas.openxmlformats.org/drawingml/2006/main">
              <a:off x="0" y="37923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04" name="Ltxb2">
            <a:extLst xmlns:a="http://schemas.openxmlformats.org/drawingml/2006/main">
              <a:ext uri="{FF2B5EF4-FFF2-40B4-BE49-F238E27FC236}">
                <a16:creationId xmlns:a16="http://schemas.microsoft.com/office/drawing/2014/main" id="{ED308C1F-8DC3-4233-8BBF-C648C3C2641D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33302" cy="101246"/>
            <a:chOff x="0" y="101246"/>
            <a:chExt cx="4333302" cy="101246"/>
          </a:xfrm>
        </cdr:grpSpPr>
        <cdr:sp macro="" textlink="">
          <cdr:nvSpPr>
            <cdr:cNvPr id="10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45DE857-B06C-4AF1-8100-D666CE43989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Median point forecast</a:t>
              </a:r>
            </a:p>
          </cdr:txBody>
        </cdr:sp>
        <cdr:sp macro="" textlink="">
          <cdr:nvSpPr>
            <cdr:cNvPr id="11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E78B69DF-B7B9-430E-AD88-3707AFEC4AA2}"/>
                </a:ext>
              </a:extLst>
            </cdr:cNvPr>
            <cdr:cNvSpPr/>
          </cdr:nvSpPr>
          <cdr:spPr>
            <a:xfrm xmlns:a="http://schemas.openxmlformats.org/drawingml/2006/main">
              <a:off x="0" y="13916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05" name="Ltxb3">
            <a:extLst xmlns:a="http://schemas.openxmlformats.org/drawingml/2006/main">
              <a:ext uri="{FF2B5EF4-FFF2-40B4-BE49-F238E27FC236}">
                <a16:creationId xmlns:a16="http://schemas.microsoft.com/office/drawing/2014/main" id="{A5733813-F7CA-425E-8BE7-63BA04277111}"/>
              </a:ext>
            </a:extLst>
          </cdr:cNvPr>
          <cdr:cNvGrpSpPr/>
        </cdr:nvGrpSpPr>
        <cdr:grpSpPr>
          <a:xfrm xmlns:a="http://schemas.openxmlformats.org/drawingml/2006/main">
            <a:off x="0" y="202493"/>
            <a:ext cx="4333302" cy="101245"/>
            <a:chOff x="0" y="202492"/>
            <a:chExt cx="4333302" cy="101246"/>
          </a:xfrm>
        </cdr:grpSpPr>
        <cdr:sp macro="" textlink="">
          <cdr:nvSpPr>
            <cdr:cNvPr id="107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1CD3E06F-1DB4-4E0F-A9AC-793FC66B4DC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Mean of the aggregate probability distribution</a:t>
              </a:r>
            </a:p>
          </cdr:txBody>
        </cdr:sp>
        <cdr:sp macro="" textlink="">
          <cdr:nvSpPr>
            <cdr:cNvPr id="108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38B9CE53-B38B-4DB4-B28B-1A7341F942AF}"/>
                </a:ext>
              </a:extLst>
            </cdr:cNvPr>
            <cdr:cNvSpPr/>
          </cdr:nvSpPr>
          <cdr:spPr>
            <a:xfrm xmlns:a="http://schemas.openxmlformats.org/drawingml/2006/main">
              <a:off x="0" y="240415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06" name="Ltxb4">
            <a:extLst xmlns:a="http://schemas.openxmlformats.org/drawingml/2006/main">
              <a:ext uri="{FF2B5EF4-FFF2-40B4-BE49-F238E27FC236}">
                <a16:creationId xmlns:a16="http://schemas.microsoft.com/office/drawing/2014/main" id="{B42BC27F-B28C-4A05-AE21-8F8D5E88BFEF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0</xdr:rowOff>
    </xdr:from>
    <xdr:to>
      <xdr:col>9</xdr:col>
      <xdr:colOff>345440</xdr:colOff>
      <xdr:row>17</xdr:row>
      <xdr:rowOff>89108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148CA6C-92C6-4EBB-B7A5-9CA902B4BC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rwin.escb.eu/livelinkdav/nodes/1718318955/metrics_HICP.xlsx" TargetMode="External" 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rwin.escb.eu/livelinkdav/nodes/1718318955/metrics_CORE.xlsx" TargetMode="External" 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rwin.escb.eu/livelinkdav/nodes/1718318955/metrics_RGDP.xlsx" TargetMode="External" 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rwin.escb.eu/livelinkdav/nodes/1718318955/metrics_UNEM.xlsx" TargetMode="External" 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rwin.escb.eu/livelinkdav/nodes/1718318955/metrics_ECBMRO.xlsx" TargetMode="External" 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rwin.escb.eu/livelinkdav/nodes/1718318955/metrics_USDEUR.xlsx" TargetMode="External" 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rwin.escb.eu/livelinkdav/nodes/1718318955/metrics_OILUSD.xlsx" TargetMode="External" 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rwin.escb.eu/livelinkdav/nodes/1718318955/metrics_LABCOST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PL blog charts"/>
      <sheetName val="FAME Persistence2"/>
      <sheetName val="HICP profile"/>
      <sheetName val="Agg distributions"/>
      <sheetName val="Lt - pe  Point distributions"/>
      <sheetName val="LT-charts"/>
      <sheetName val="Balance of risks"/>
      <sheetName val="Rolling horizons"/>
      <sheetName val="1 year ahead"/>
      <sheetName val="1ya - pe"/>
      <sheetName val="1ya - agg"/>
      <sheetName val="2 year ahead"/>
      <sheetName val="2ya - pe"/>
      <sheetName val="2ya - agg"/>
      <sheetName val="Current year"/>
      <sheetName val="Cy - pe"/>
      <sheetName val="Cy - agg"/>
      <sheetName val="Next year"/>
      <sheetName val="Ny - pe"/>
      <sheetName val="Ny - agg"/>
      <sheetName val="Year over the next one"/>
      <sheetName val="Yono - pe"/>
      <sheetName val="Yono - agg"/>
      <sheetName val="Long term"/>
      <sheetName val="LT - pe"/>
      <sheetName val="Lt - agg"/>
    </sheetNames>
    <sheetDataSet>
      <sheetData sheetId="0"/>
      <sheetData sheetId="1"/>
      <sheetData sheetId="2"/>
      <sheetData sheetId="3">
        <row r="10">
          <cell r="K10" t="str">
            <v>2023</v>
          </cell>
          <cell r="L10" t="str">
            <v>2024</v>
          </cell>
          <cell r="M10" t="str">
            <v>2025</v>
          </cell>
        </row>
        <row r="11">
          <cell r="I11" t="str">
            <v>Q4 2022</v>
          </cell>
          <cell r="K11">
            <v>5.7675906380357098</v>
          </cell>
          <cell r="L11">
            <v>2.4351332616666701</v>
          </cell>
          <cell r="M11" t="e">
            <v>#N/A</v>
          </cell>
        </row>
        <row r="12">
          <cell r="I12" t="str">
            <v>Q1 2023</v>
          </cell>
          <cell r="K12">
            <v>5.9425836751785699</v>
          </cell>
          <cell r="L12">
            <v>2.7306167077358499</v>
          </cell>
          <cell r="M12">
            <v>2.1162456344186</v>
          </cell>
        </row>
      </sheetData>
      <sheetData sheetId="4">
        <row r="8">
          <cell r="F8" t="str">
            <v>Q1 2023</v>
          </cell>
          <cell r="G8" t="str">
            <v>Q4 2022</v>
          </cell>
          <cell r="H8" t="str">
            <v>Q3 2022</v>
          </cell>
        </row>
        <row r="9">
          <cell r="F9">
            <v>0.30489625347826121</v>
          </cell>
          <cell r="G9">
            <v>0.68993231840000002</v>
          </cell>
          <cell r="H9">
            <v>0.41103082140000019</v>
          </cell>
        </row>
        <row r="10">
          <cell r="F10">
            <v>8.8143170217391306E-2</v>
          </cell>
          <cell r="G10">
            <v>0.22664018180000001</v>
          </cell>
          <cell r="H10">
            <v>0.48869451524545499</v>
          </cell>
        </row>
        <row r="11">
          <cell r="F11">
            <v>9.0273556521739101E-2</v>
          </cell>
          <cell r="G11">
            <v>0.35356539460000003</v>
          </cell>
          <cell r="H11">
            <v>0.64852891419090897</v>
          </cell>
        </row>
        <row r="12">
          <cell r="F12">
            <v>0.11716150369565199</v>
          </cell>
          <cell r="G12">
            <v>0.43092871459999998</v>
          </cell>
          <cell r="H12">
            <v>1.87724540577046</v>
          </cell>
        </row>
        <row r="13">
          <cell r="F13">
            <v>0.12841330978260901</v>
          </cell>
          <cell r="G13">
            <v>0.8252810116</v>
          </cell>
          <cell r="H13">
            <v>3.2091358706681801</v>
          </cell>
        </row>
        <row r="14">
          <cell r="F14">
            <v>0.26898967565217402</v>
          </cell>
          <cell r="G14">
            <v>2.7076312528000002</v>
          </cell>
          <cell r="H14">
            <v>6.9930255418750003</v>
          </cell>
        </row>
        <row r="15">
          <cell r="F15">
            <v>1.08539120021739</v>
          </cell>
          <cell r="G15">
            <v>3.2974264423999999</v>
          </cell>
          <cell r="H15">
            <v>11.482710501261399</v>
          </cell>
        </row>
        <row r="16">
          <cell r="F16">
            <v>2.5994492650000001</v>
          </cell>
          <cell r="G16">
            <v>4.094589461</v>
          </cell>
          <cell r="H16">
            <v>16.177319214165902</v>
          </cell>
        </row>
        <row r="17">
          <cell r="F17">
            <v>5.8563892660869596</v>
          </cell>
          <cell r="G17">
            <v>5.5672170538000003</v>
          </cell>
          <cell r="H17">
            <v>20.2026672065182</v>
          </cell>
        </row>
        <row r="18">
          <cell r="F18">
            <v>8.1915523195652202</v>
          </cell>
          <cell r="G18">
            <v>10.505092632</v>
          </cell>
          <cell r="H18">
            <v>13.9936592005955</v>
          </cell>
        </row>
        <row r="19">
          <cell r="F19">
            <v>14.4503779369565</v>
          </cell>
          <cell r="G19">
            <v>16.2893200858</v>
          </cell>
          <cell r="H19">
            <v>15.1876573083432</v>
          </cell>
        </row>
        <row r="20">
          <cell r="F20">
            <v>66.818962543478307</v>
          </cell>
          <cell r="G20">
            <v>55.012375452199997</v>
          </cell>
          <cell r="H20">
            <v>9.32832549996591</v>
          </cell>
        </row>
        <row r="23">
          <cell r="F23" t="str">
            <v>Q1 2023</v>
          </cell>
          <cell r="G23" t="str">
            <v>Q4 2022</v>
          </cell>
          <cell r="H23" t="str">
            <v>Q3 2022</v>
          </cell>
        </row>
        <row r="24">
          <cell r="F24">
            <v>3.6340973513953569</v>
          </cell>
          <cell r="G24">
            <v>1.3849521954761899</v>
          </cell>
          <cell r="H24">
            <v>1.823638184815388</v>
          </cell>
        </row>
        <row r="25">
          <cell r="F25">
            <v>1.95073206372093</v>
          </cell>
          <cell r="G25">
            <v>1.8793466028571399</v>
          </cell>
          <cell r="H25">
            <v>2.0796031671897399</v>
          </cell>
        </row>
        <row r="26">
          <cell r="F26">
            <v>3.5227531425581402</v>
          </cell>
          <cell r="G26">
            <v>4.47449777380952</v>
          </cell>
          <cell r="H26">
            <v>4.9263419012435898</v>
          </cell>
        </row>
        <row r="27">
          <cell r="F27">
            <v>4.77818516255814</v>
          </cell>
          <cell r="G27">
            <v>8.2326246173809494</v>
          </cell>
          <cell r="H27">
            <v>10.205168768097399</v>
          </cell>
        </row>
        <row r="28">
          <cell r="F28">
            <v>9.9293331699999996</v>
          </cell>
          <cell r="G28">
            <v>17.277841195000001</v>
          </cell>
          <cell r="H28">
            <v>20.408209371884599</v>
          </cell>
        </row>
        <row r="29">
          <cell r="F29">
            <v>18.513712699534899</v>
          </cell>
          <cell r="G29">
            <v>18.683315396904799</v>
          </cell>
          <cell r="H29">
            <v>21.212627436525601</v>
          </cell>
        </row>
        <row r="30">
          <cell r="F30">
            <v>18.740965363953499</v>
          </cell>
          <cell r="G30">
            <v>16.914929253333302</v>
          </cell>
          <cell r="H30">
            <v>16.687946461423099</v>
          </cell>
        </row>
        <row r="31">
          <cell r="F31">
            <v>13.319047332325599</v>
          </cell>
          <cell r="G31">
            <v>11.8399307809524</v>
          </cell>
          <cell r="H31">
            <v>10.1572365673539</v>
          </cell>
        </row>
        <row r="32">
          <cell r="F32">
            <v>8.5214459730232601</v>
          </cell>
          <cell r="G32">
            <v>7.2127189233333304</v>
          </cell>
          <cell r="H32">
            <v>5.3126515773794898</v>
          </cell>
        </row>
        <row r="33">
          <cell r="F33">
            <v>6.0249107341860499</v>
          </cell>
          <cell r="G33">
            <v>4.8578808264285698</v>
          </cell>
          <cell r="H33">
            <v>3.2306188281794901</v>
          </cell>
        </row>
        <row r="34">
          <cell r="F34">
            <v>4.5484267034883699</v>
          </cell>
          <cell r="G34">
            <v>3.1148030499999999</v>
          </cell>
          <cell r="H34">
            <v>3.2494031420743599</v>
          </cell>
        </row>
        <row r="35">
          <cell r="F35">
            <v>6.5163903025581398</v>
          </cell>
          <cell r="G35">
            <v>4.1271593842857204</v>
          </cell>
          <cell r="H35">
            <v>0.70655459383333397</v>
          </cell>
        </row>
        <row r="40">
          <cell r="F40" t="str">
            <v>Q1 2023</v>
          </cell>
          <cell r="G40" t="str">
            <v>Q4 2022</v>
          </cell>
          <cell r="H40" t="str">
            <v>Q3 2022</v>
          </cell>
        </row>
        <row r="41">
          <cell r="F41">
            <v>1.8750553152631579</v>
          </cell>
          <cell r="G41" t="e">
            <v>#N/A</v>
          </cell>
          <cell r="H41" t="e">
            <v>#N/A</v>
          </cell>
        </row>
        <row r="42">
          <cell r="F42">
            <v>3.750648215</v>
          </cell>
          <cell r="G42" t="e">
            <v>#N/A</v>
          </cell>
          <cell r="H42" t="e">
            <v>#N/A</v>
          </cell>
        </row>
        <row r="43">
          <cell r="F43">
            <v>6.7042952518421002</v>
          </cell>
          <cell r="G43" t="e">
            <v>#N/A</v>
          </cell>
          <cell r="H43" t="e">
            <v>#N/A</v>
          </cell>
        </row>
        <row r="44">
          <cell r="F44">
            <v>10.6443791173684</v>
          </cell>
          <cell r="G44" t="e">
            <v>#N/A</v>
          </cell>
          <cell r="H44" t="e">
            <v>#N/A</v>
          </cell>
        </row>
        <row r="45">
          <cell r="F45">
            <v>21.9913057042105</v>
          </cell>
          <cell r="G45" t="e">
            <v>#N/A</v>
          </cell>
          <cell r="H45" t="e">
            <v>#N/A</v>
          </cell>
        </row>
        <row r="46">
          <cell r="F46">
            <v>22.707306864210501</v>
          </cell>
          <cell r="G46" t="e">
            <v>#N/A</v>
          </cell>
          <cell r="H46" t="e">
            <v>#N/A</v>
          </cell>
        </row>
        <row r="47">
          <cell r="F47">
            <v>13.6386377442105</v>
          </cell>
          <cell r="G47" t="e">
            <v>#N/A</v>
          </cell>
          <cell r="H47" t="e">
            <v>#N/A</v>
          </cell>
        </row>
        <row r="48">
          <cell r="F48">
            <v>7.9252283400000003</v>
          </cell>
          <cell r="G48" t="e">
            <v>#N/A</v>
          </cell>
          <cell r="H48" t="e">
            <v>#N/A</v>
          </cell>
        </row>
        <row r="49">
          <cell r="F49">
            <v>4.465092125</v>
          </cell>
          <cell r="G49" t="e">
            <v>#N/A</v>
          </cell>
          <cell r="H49" t="e">
            <v>#N/A</v>
          </cell>
        </row>
        <row r="50">
          <cell r="F50">
            <v>2.3559510689473702</v>
          </cell>
          <cell r="G50" t="e">
            <v>#N/A</v>
          </cell>
          <cell r="H50" t="e">
            <v>#N/A</v>
          </cell>
        </row>
        <row r="51">
          <cell r="F51">
            <v>1.4505920407894699</v>
          </cell>
          <cell r="G51" t="e">
            <v>#N/A</v>
          </cell>
          <cell r="H51" t="e">
            <v>#N/A</v>
          </cell>
        </row>
        <row r="52">
          <cell r="F52">
            <v>2.4915082136842099</v>
          </cell>
          <cell r="G52" t="e">
            <v>#N/A</v>
          </cell>
          <cell r="H52" t="e">
            <v>#N/A</v>
          </cell>
        </row>
        <row r="57">
          <cell r="F57" t="str">
            <v>Q1 2023</v>
          </cell>
          <cell r="G57" t="str">
            <v>Q4 2022</v>
          </cell>
          <cell r="H57" t="str">
            <v>Q3 2022</v>
          </cell>
        </row>
        <row r="58">
          <cell r="F58">
            <v>1.325660968823529</v>
          </cell>
          <cell r="G58">
            <v>1.557317984054055</v>
          </cell>
          <cell r="H58">
            <v>0.95077132070571502</v>
          </cell>
        </row>
        <row r="59">
          <cell r="F59">
            <v>1.85824400088235</v>
          </cell>
          <cell r="G59">
            <v>1.69707396</v>
          </cell>
          <cell r="H59">
            <v>2.2049436584314299</v>
          </cell>
        </row>
        <row r="60">
          <cell r="F60">
            <v>4.8364296861764702</v>
          </cell>
          <cell r="G60">
            <v>5.5205129445946</v>
          </cell>
          <cell r="H60">
            <v>5.6896968477628604</v>
          </cell>
        </row>
        <row r="61">
          <cell r="F61">
            <v>12.063491725</v>
          </cell>
          <cell r="G61">
            <v>11.523172891081099</v>
          </cell>
          <cell r="H61">
            <v>11.480514673082901</v>
          </cell>
        </row>
        <row r="62">
          <cell r="F62">
            <v>21.811385717352898</v>
          </cell>
          <cell r="G62">
            <v>21.202412650540499</v>
          </cell>
          <cell r="H62">
            <v>20.387863178922899</v>
          </cell>
        </row>
        <row r="63">
          <cell r="F63">
            <v>26.295404898235301</v>
          </cell>
          <cell r="G63">
            <v>25.0458765289189</v>
          </cell>
          <cell r="H63">
            <v>26.244115382471399</v>
          </cell>
        </row>
        <row r="64">
          <cell r="F64">
            <v>16.617817995588201</v>
          </cell>
          <cell r="G64">
            <v>15.5152625924324</v>
          </cell>
          <cell r="H64">
            <v>16.390524881265701</v>
          </cell>
        </row>
        <row r="65">
          <cell r="F65">
            <v>7.7298514961764697</v>
          </cell>
          <cell r="G65">
            <v>8.1178346632432401</v>
          </cell>
          <cell r="H65">
            <v>7.8021072995942804</v>
          </cell>
        </row>
        <row r="66">
          <cell r="F66">
            <v>3.7935059735294101</v>
          </cell>
          <cell r="G66">
            <v>4.1180123840540599</v>
          </cell>
          <cell r="H66">
            <v>3.8683427560771402</v>
          </cell>
        </row>
        <row r="67">
          <cell r="F67">
            <v>1.8303089114705899</v>
          </cell>
          <cell r="G67">
            <v>2.24284710972973</v>
          </cell>
          <cell r="H67">
            <v>1.96127729859143</v>
          </cell>
        </row>
        <row r="68">
          <cell r="F68">
            <v>0.96740198676470601</v>
          </cell>
          <cell r="G68">
            <v>0.99462008432432403</v>
          </cell>
          <cell r="H68">
            <v>2.6417044261542899</v>
          </cell>
        </row>
        <row r="69">
          <cell r="F69">
            <v>0.87049663970588198</v>
          </cell>
          <cell r="G69">
            <v>2.4650562075675699</v>
          </cell>
          <cell r="H69">
            <v>0.37813827694000002</v>
          </cell>
        </row>
        <row r="70">
          <cell r="F70">
            <v>99.999999999705793</v>
          </cell>
          <cell r="G70">
            <v>100.00000000054045</v>
          </cell>
          <cell r="H70">
            <v>100.00000000000006</v>
          </cell>
        </row>
      </sheetData>
      <sheetData sheetId="5">
        <row r="11">
          <cell r="L11" t="str">
            <v>Q1 2023</v>
          </cell>
          <cell r="M11" t="str">
            <v>Q4 2022</v>
          </cell>
          <cell r="N11" t="str">
            <v>Q3 2022</v>
          </cell>
        </row>
        <row r="12">
          <cell r="L12">
            <v>2.2727272727272729</v>
          </cell>
          <cell r="M12">
            <v>2.2727272727272729</v>
          </cell>
          <cell r="N12">
            <v>4.3478260869565215</v>
          </cell>
        </row>
        <row r="13">
          <cell r="L13">
            <v>0</v>
          </cell>
          <cell r="M13">
            <v>0</v>
          </cell>
          <cell r="N13">
            <v>4.3478260869565215</v>
          </cell>
        </row>
        <row r="14">
          <cell r="L14">
            <v>4.5454545454545459</v>
          </cell>
          <cell r="M14">
            <v>4.5454545454545459</v>
          </cell>
          <cell r="N14">
            <v>4.3478260869565215</v>
          </cell>
        </row>
        <row r="15">
          <cell r="L15">
            <v>2.2727272727272729</v>
          </cell>
          <cell r="M15">
            <v>6.8181818181818175</v>
          </cell>
          <cell r="N15">
            <v>8.695652173913043</v>
          </cell>
        </row>
        <row r="16">
          <cell r="L16">
            <v>6.8181818181818175</v>
          </cell>
          <cell r="M16">
            <v>11.363636363636363</v>
          </cell>
          <cell r="N16">
            <v>10.869565217391305</v>
          </cell>
        </row>
        <row r="17">
          <cell r="L17">
            <v>45.454545454545453</v>
          </cell>
          <cell r="M17">
            <v>40.909090909090914</v>
          </cell>
          <cell r="N17">
            <v>30.434782608695656</v>
          </cell>
        </row>
        <row r="18">
          <cell r="L18">
            <v>9.0909090909090917</v>
          </cell>
          <cell r="M18">
            <v>6.8181818181818175</v>
          </cell>
          <cell r="N18">
            <v>6.5217391304347823</v>
          </cell>
        </row>
        <row r="19">
          <cell r="L19">
            <v>4.5454545454545459</v>
          </cell>
          <cell r="M19">
            <v>6.8181818181818175</v>
          </cell>
          <cell r="N19">
            <v>4.3478260869565215</v>
          </cell>
        </row>
        <row r="20">
          <cell r="L20">
            <v>9.0909090909090917</v>
          </cell>
          <cell r="M20">
            <v>4.5454545454545459</v>
          </cell>
          <cell r="N20">
            <v>6.5217391304347823</v>
          </cell>
        </row>
        <row r="21">
          <cell r="L21">
            <v>0</v>
          </cell>
          <cell r="M21">
            <v>0</v>
          </cell>
          <cell r="N21">
            <v>2.1739130434782608</v>
          </cell>
        </row>
        <row r="22">
          <cell r="L22">
            <v>15.909090909090908</v>
          </cell>
          <cell r="M22">
            <v>15.909090909090908</v>
          </cell>
          <cell r="N22">
            <v>17.391304347826086</v>
          </cell>
        </row>
      </sheetData>
      <sheetData sheetId="6">
        <row r="5">
          <cell r="A5">
            <v>36176</v>
          </cell>
          <cell r="B5">
            <v>1.8636065573770499</v>
          </cell>
          <cell r="C5">
            <v>1.9</v>
          </cell>
          <cell r="D5">
            <v>1.8023909703835601</v>
          </cell>
        </row>
        <row r="6">
          <cell r="A6">
            <v>36266</v>
          </cell>
        </row>
        <row r="7">
          <cell r="A7">
            <v>36357</v>
          </cell>
        </row>
        <row r="8">
          <cell r="A8">
            <v>36449</v>
          </cell>
        </row>
        <row r="9">
          <cell r="A9">
            <v>36541</v>
          </cell>
          <cell r="B9">
            <v>1.7710638297872301</v>
          </cell>
          <cell r="C9">
            <v>1.7</v>
          </cell>
          <cell r="D9">
            <v>1.7646785529426099</v>
          </cell>
        </row>
        <row r="10">
          <cell r="A10">
            <v>36632</v>
          </cell>
        </row>
        <row r="11">
          <cell r="A11">
            <v>36723</v>
          </cell>
        </row>
        <row r="12">
          <cell r="A12">
            <v>36815</v>
          </cell>
        </row>
        <row r="13">
          <cell r="A13">
            <v>36907</v>
          </cell>
          <cell r="B13">
            <v>1.80553191489362</v>
          </cell>
          <cell r="C13">
            <v>1.8</v>
          </cell>
          <cell r="D13">
            <v>1.82023255813953</v>
          </cell>
        </row>
        <row r="14">
          <cell r="A14">
            <v>36997</v>
          </cell>
          <cell r="B14">
            <v>1.804</v>
          </cell>
          <cell r="C14">
            <v>1.8</v>
          </cell>
          <cell r="D14">
            <v>1.7817329268292701</v>
          </cell>
        </row>
        <row r="15">
          <cell r="A15">
            <v>37088</v>
          </cell>
          <cell r="B15">
            <v>1.8132352941176499</v>
          </cell>
          <cell r="C15">
            <v>1.8</v>
          </cell>
          <cell r="D15">
            <v>1.80331666666667</v>
          </cell>
        </row>
        <row r="16">
          <cell r="A16">
            <v>37180</v>
          </cell>
          <cell r="B16">
            <v>1.82375</v>
          </cell>
          <cell r="C16">
            <v>1.8</v>
          </cell>
          <cell r="D16">
            <v>1.8423428571380001</v>
          </cell>
        </row>
        <row r="17">
          <cell r="A17">
            <v>37272</v>
          </cell>
          <cell r="B17">
            <v>1.85357142857143</v>
          </cell>
          <cell r="C17">
            <v>1.9</v>
          </cell>
          <cell r="D17">
            <v>1.83496951347457</v>
          </cell>
        </row>
        <row r="18">
          <cell r="A18">
            <v>37362</v>
          </cell>
          <cell r="B18">
            <v>1.8559523809523799</v>
          </cell>
          <cell r="C18">
            <v>1.8</v>
          </cell>
          <cell r="D18">
            <v>1.88217567567568</v>
          </cell>
        </row>
        <row r="19">
          <cell r="A19">
            <v>37453</v>
          </cell>
          <cell r="B19">
            <v>1.85119047619048</v>
          </cell>
          <cell r="C19">
            <v>1.8</v>
          </cell>
          <cell r="D19">
            <v>1.82111372160973</v>
          </cell>
        </row>
        <row r="20">
          <cell r="A20">
            <v>37545</v>
          </cell>
          <cell r="B20">
            <v>1.85326086956522</v>
          </cell>
          <cell r="C20">
            <v>1.8</v>
          </cell>
          <cell r="D20">
            <v>1.8337513718331699</v>
          </cell>
        </row>
        <row r="21">
          <cell r="A21">
            <v>37637</v>
          </cell>
          <cell r="B21">
            <v>1.9</v>
          </cell>
          <cell r="C21">
            <v>1.9</v>
          </cell>
          <cell r="D21">
            <v>1.87108500534654</v>
          </cell>
        </row>
        <row r="22">
          <cell r="A22">
            <v>37727</v>
          </cell>
          <cell r="B22">
            <v>1.8825000000000001</v>
          </cell>
          <cell r="C22">
            <v>1.9</v>
          </cell>
          <cell r="D22">
            <v>1.84591176470588</v>
          </cell>
        </row>
        <row r="23">
          <cell r="A23">
            <v>37818</v>
          </cell>
          <cell r="B23">
            <v>1.8825000000000001</v>
          </cell>
          <cell r="C23">
            <v>1.8</v>
          </cell>
          <cell r="D23">
            <v>1.86161565921189</v>
          </cell>
        </row>
        <row r="24">
          <cell r="A24">
            <v>37910</v>
          </cell>
          <cell r="B24">
            <v>1.9372093023255801</v>
          </cell>
          <cell r="C24">
            <v>1.9</v>
          </cell>
          <cell r="D24">
            <v>1.93447718490889</v>
          </cell>
        </row>
        <row r="25">
          <cell r="A25">
            <v>38002</v>
          </cell>
          <cell r="B25">
            <v>1.91976744186046</v>
          </cell>
          <cell r="C25">
            <v>1.9</v>
          </cell>
          <cell r="D25">
            <v>1.83388888889694</v>
          </cell>
        </row>
        <row r="26">
          <cell r="A26">
            <v>38093</v>
          </cell>
          <cell r="B26">
            <v>1.9127659574468101</v>
          </cell>
          <cell r="C26">
            <v>1.9</v>
          </cell>
          <cell r="D26">
            <v>1.8415287750953699</v>
          </cell>
        </row>
        <row r="27">
          <cell r="A27">
            <v>38184</v>
          </cell>
          <cell r="B27">
            <v>1.9195652173913</v>
          </cell>
          <cell r="C27">
            <v>1.9</v>
          </cell>
          <cell r="D27">
            <v>1.9033125</v>
          </cell>
        </row>
        <row r="28">
          <cell r="A28">
            <v>38276</v>
          </cell>
          <cell r="B28">
            <v>1.89239130434783</v>
          </cell>
          <cell r="C28">
            <v>1.9</v>
          </cell>
          <cell r="D28">
            <v>1.88266595381684</v>
          </cell>
        </row>
        <row r="29">
          <cell r="A29">
            <v>38368</v>
          </cell>
          <cell r="B29">
            <v>1.89905652173913</v>
          </cell>
          <cell r="C29">
            <v>1.9</v>
          </cell>
          <cell r="D29">
            <v>1.8586920018797599</v>
          </cell>
        </row>
        <row r="30">
          <cell r="A30">
            <v>38458</v>
          </cell>
          <cell r="B30">
            <v>1.8868717391304299</v>
          </cell>
          <cell r="C30">
            <v>1.9</v>
          </cell>
          <cell r="D30">
            <v>1.84964760032359</v>
          </cell>
        </row>
        <row r="31">
          <cell r="A31">
            <v>38549</v>
          </cell>
          <cell r="B31">
            <v>1.94081081081081</v>
          </cell>
          <cell r="C31">
            <v>1.9</v>
          </cell>
          <cell r="D31">
            <v>1.8869516900693599</v>
          </cell>
        </row>
        <row r="32">
          <cell r="A32">
            <v>38641</v>
          </cell>
          <cell r="B32">
            <v>1.88255813953488</v>
          </cell>
          <cell r="C32">
            <v>1.9</v>
          </cell>
          <cell r="D32">
            <v>1.88611111111111</v>
          </cell>
        </row>
        <row r="33">
          <cell r="A33">
            <v>38733</v>
          </cell>
          <cell r="B33">
            <v>1.9</v>
          </cell>
          <cell r="C33">
            <v>1.9</v>
          </cell>
          <cell r="D33">
            <v>1.9020718457692101</v>
          </cell>
        </row>
        <row r="34">
          <cell r="A34">
            <v>38823</v>
          </cell>
          <cell r="B34">
            <v>1.90583617021277</v>
          </cell>
          <cell r="C34">
            <v>1.9</v>
          </cell>
          <cell r="D34">
            <v>1.9187726216541801</v>
          </cell>
        </row>
        <row r="35">
          <cell r="A35">
            <v>38914</v>
          </cell>
          <cell r="B35">
            <v>1.9168421052631599</v>
          </cell>
          <cell r="C35">
            <v>1.9</v>
          </cell>
          <cell r="D35">
            <v>1.89535332014104</v>
          </cell>
        </row>
        <row r="36">
          <cell r="A36">
            <v>39006</v>
          </cell>
          <cell r="B36">
            <v>1.9191489361702101</v>
          </cell>
          <cell r="C36">
            <v>1.9</v>
          </cell>
          <cell r="D36">
            <v>1.9036931684770499</v>
          </cell>
        </row>
        <row r="37">
          <cell r="A37">
            <v>39098</v>
          </cell>
          <cell r="B37">
            <v>1.9147058823529399</v>
          </cell>
          <cell r="C37">
            <v>1.9</v>
          </cell>
          <cell r="D37">
            <v>1.90335757967049</v>
          </cell>
        </row>
        <row r="38">
          <cell r="A38">
            <v>39188</v>
          </cell>
          <cell r="B38">
            <v>1.92205882352941</v>
          </cell>
          <cell r="C38">
            <v>1.9</v>
          </cell>
          <cell r="D38">
            <v>1.9125250085763501</v>
          </cell>
        </row>
        <row r="39">
          <cell r="A39">
            <v>39279</v>
          </cell>
          <cell r="B39">
            <v>1.95227272727273</v>
          </cell>
          <cell r="C39">
            <v>2</v>
          </cell>
          <cell r="D39">
            <v>1.90742153897467</v>
          </cell>
        </row>
        <row r="40">
          <cell r="A40">
            <v>39371</v>
          </cell>
          <cell r="B40">
            <v>1.93260869565217</v>
          </cell>
          <cell r="C40">
            <v>2</v>
          </cell>
          <cell r="D40">
            <v>1.9360173180278999</v>
          </cell>
        </row>
        <row r="41">
          <cell r="A41">
            <v>39463</v>
          </cell>
          <cell r="B41">
            <v>1.95</v>
          </cell>
          <cell r="C41">
            <v>2</v>
          </cell>
          <cell r="D41">
            <v>1.9435540540540499</v>
          </cell>
        </row>
        <row r="42">
          <cell r="A42">
            <v>39554</v>
          </cell>
          <cell r="B42">
            <v>1.9468085106383</v>
          </cell>
          <cell r="C42">
            <v>2</v>
          </cell>
          <cell r="D42">
            <v>1.9618668495498199</v>
          </cell>
        </row>
        <row r="43">
          <cell r="A43">
            <v>39645</v>
          </cell>
          <cell r="B43">
            <v>2.02551020408163</v>
          </cell>
          <cell r="C43">
            <v>2</v>
          </cell>
          <cell r="D43">
            <v>2.0506071307709601</v>
          </cell>
        </row>
        <row r="44">
          <cell r="A44">
            <v>39737</v>
          </cell>
          <cell r="B44">
            <v>1.98668</v>
          </cell>
          <cell r="C44">
            <v>2</v>
          </cell>
          <cell r="D44">
            <v>2.02407565156969</v>
          </cell>
        </row>
        <row r="45">
          <cell r="A45">
            <v>39829</v>
          </cell>
          <cell r="B45">
            <v>1.940625</v>
          </cell>
          <cell r="C45">
            <v>2</v>
          </cell>
          <cell r="D45">
            <v>1.9305759205967401</v>
          </cell>
        </row>
        <row r="46">
          <cell r="A46">
            <v>39919</v>
          </cell>
          <cell r="B46">
            <v>1.9334487804878</v>
          </cell>
          <cell r="C46">
            <v>2</v>
          </cell>
          <cell r="D46">
            <v>1.92513460714444</v>
          </cell>
        </row>
        <row r="47">
          <cell r="A47">
            <v>40010</v>
          </cell>
          <cell r="B47">
            <v>1.98</v>
          </cell>
          <cell r="C47">
            <v>2</v>
          </cell>
          <cell r="D47">
            <v>1.93194117647059</v>
          </cell>
        </row>
        <row r="48">
          <cell r="A48">
            <v>40102</v>
          </cell>
          <cell r="B48">
            <v>1.91879591836735</v>
          </cell>
          <cell r="C48">
            <v>2</v>
          </cell>
          <cell r="D48">
            <v>1.86821829268293</v>
          </cell>
        </row>
        <row r="49">
          <cell r="A49">
            <v>40194</v>
          </cell>
          <cell r="B49">
            <v>1.9078313725490199</v>
          </cell>
          <cell r="C49">
            <v>1.9</v>
          </cell>
          <cell r="D49">
            <v>1.8415226190476199</v>
          </cell>
        </row>
        <row r="50">
          <cell r="A50">
            <v>40284</v>
          </cell>
          <cell r="B50">
            <v>1.9071056368888899</v>
          </cell>
          <cell r="C50">
            <v>1.9</v>
          </cell>
          <cell r="D50">
            <v>1.83727631578947</v>
          </cell>
        </row>
        <row r="51">
          <cell r="A51">
            <v>40375</v>
          </cell>
          <cell r="B51">
            <v>1.95381511627907</v>
          </cell>
          <cell r="C51">
            <v>1.9</v>
          </cell>
          <cell r="D51">
            <v>1.85489594594595</v>
          </cell>
        </row>
        <row r="52">
          <cell r="A52">
            <v>40467</v>
          </cell>
          <cell r="B52">
            <v>1.8976349479166701</v>
          </cell>
          <cell r="C52">
            <v>1.9</v>
          </cell>
          <cell r="D52">
            <v>1.84627304979744</v>
          </cell>
        </row>
        <row r="53">
          <cell r="A53">
            <v>40559</v>
          </cell>
          <cell r="B53">
            <v>1.95</v>
          </cell>
          <cell r="C53">
            <v>2</v>
          </cell>
          <cell r="D53">
            <v>1.90666828773062</v>
          </cell>
        </row>
        <row r="54">
          <cell r="A54">
            <v>40649</v>
          </cell>
          <cell r="B54">
            <v>1.9632892623270799</v>
          </cell>
          <cell r="C54">
            <v>2</v>
          </cell>
          <cell r="D54">
            <v>1.9283540962464001</v>
          </cell>
        </row>
        <row r="55">
          <cell r="A55">
            <v>40740</v>
          </cell>
          <cell r="B55">
            <v>2.0067458164538499</v>
          </cell>
          <cell r="C55">
            <v>2</v>
          </cell>
          <cell r="D55">
            <v>1.9564094641582801</v>
          </cell>
        </row>
        <row r="56">
          <cell r="A56">
            <v>40832</v>
          </cell>
          <cell r="B56">
            <v>2.0086294444450998</v>
          </cell>
          <cell r="C56">
            <v>2</v>
          </cell>
          <cell r="D56">
            <v>1.9220838623391701</v>
          </cell>
        </row>
        <row r="57">
          <cell r="A57">
            <v>40924</v>
          </cell>
          <cell r="B57">
            <v>1.9793593976456501</v>
          </cell>
          <cell r="C57">
            <v>2</v>
          </cell>
          <cell r="D57">
            <v>1.86966598396205</v>
          </cell>
        </row>
        <row r="58">
          <cell r="A58">
            <v>41015</v>
          </cell>
          <cell r="B58">
            <v>1.98728242044348</v>
          </cell>
          <cell r="C58">
            <v>2</v>
          </cell>
          <cell r="D58">
            <v>1.9086953139909</v>
          </cell>
        </row>
        <row r="59">
          <cell r="A59">
            <v>41106</v>
          </cell>
          <cell r="B59">
            <v>2.0226082675447401</v>
          </cell>
          <cell r="C59">
            <v>2</v>
          </cell>
          <cell r="D59">
            <v>1.9514550740459</v>
          </cell>
        </row>
        <row r="60">
          <cell r="A60">
            <v>41198</v>
          </cell>
          <cell r="B60">
            <v>1.97826628472292</v>
          </cell>
          <cell r="C60">
            <v>2</v>
          </cell>
          <cell r="D60">
            <v>1.9493334829614599</v>
          </cell>
        </row>
        <row r="61">
          <cell r="A61">
            <v>41290</v>
          </cell>
          <cell r="B61">
            <v>1.98469436170213</v>
          </cell>
          <cell r="C61">
            <v>2</v>
          </cell>
          <cell r="D61">
            <v>1.93700574029448</v>
          </cell>
        </row>
        <row r="62">
          <cell r="A62">
            <v>41380</v>
          </cell>
          <cell r="B62">
            <v>1.97047205397954</v>
          </cell>
          <cell r="C62">
            <v>2</v>
          </cell>
          <cell r="D62">
            <v>1.9411563092914501</v>
          </cell>
        </row>
        <row r="63">
          <cell r="A63">
            <v>41471</v>
          </cell>
          <cell r="B63">
            <v>1.951517875</v>
          </cell>
          <cell r="C63">
            <v>1.9</v>
          </cell>
          <cell r="D63">
            <v>1.8901473336911501</v>
          </cell>
        </row>
        <row r="64">
          <cell r="A64">
            <v>41563</v>
          </cell>
          <cell r="B64">
            <v>1.9310465116279101</v>
          </cell>
          <cell r="C64">
            <v>2</v>
          </cell>
          <cell r="D64">
            <v>1.8404309719788801</v>
          </cell>
        </row>
        <row r="65">
          <cell r="A65">
            <v>41655</v>
          </cell>
          <cell r="B65">
            <v>1.8654815340909101</v>
          </cell>
          <cell r="C65">
            <v>1.9</v>
          </cell>
          <cell r="D65">
            <v>1.8067763205224301</v>
          </cell>
        </row>
        <row r="66">
          <cell r="A66">
            <v>41745</v>
          </cell>
          <cell r="B66">
            <v>1.8483068181818201</v>
          </cell>
          <cell r="C66">
            <v>1.9</v>
          </cell>
          <cell r="D66">
            <v>1.7759374086700499</v>
          </cell>
        </row>
        <row r="67">
          <cell r="A67">
            <v>41836</v>
          </cell>
          <cell r="B67">
            <v>1.85886383752245</v>
          </cell>
          <cell r="C67">
            <v>1.9</v>
          </cell>
          <cell r="D67">
            <v>1.76729019202765</v>
          </cell>
        </row>
        <row r="68">
          <cell r="A68">
            <v>41928</v>
          </cell>
          <cell r="B68">
            <v>1.80116069210204</v>
          </cell>
          <cell r="C68">
            <v>1.8</v>
          </cell>
          <cell r="D68">
            <v>1.709034838947</v>
          </cell>
        </row>
        <row r="69">
          <cell r="A69">
            <v>42020</v>
          </cell>
          <cell r="B69">
            <v>1.77023958333333</v>
          </cell>
          <cell r="C69">
            <v>1.8</v>
          </cell>
          <cell r="D69">
            <v>1.689924685117</v>
          </cell>
        </row>
        <row r="70">
          <cell r="A70">
            <v>42110</v>
          </cell>
          <cell r="B70">
            <v>1.83670666666667</v>
          </cell>
          <cell r="C70">
            <v>1.85</v>
          </cell>
          <cell r="D70">
            <v>1.74976041465316</v>
          </cell>
        </row>
        <row r="71">
          <cell r="A71">
            <v>42201</v>
          </cell>
          <cell r="B71">
            <v>1.8567875</v>
          </cell>
          <cell r="C71">
            <v>1.9</v>
          </cell>
          <cell r="D71">
            <v>1.72273803921536</v>
          </cell>
        </row>
        <row r="72">
          <cell r="A72">
            <v>42293</v>
          </cell>
          <cell r="B72">
            <v>1.8625340909090899</v>
          </cell>
          <cell r="C72">
            <v>1.9</v>
          </cell>
          <cell r="D72">
            <v>1.73539189189189</v>
          </cell>
        </row>
        <row r="73">
          <cell r="A73">
            <v>42385</v>
          </cell>
          <cell r="B73">
            <v>1.80152222222222</v>
          </cell>
          <cell r="C73">
            <v>1.85</v>
          </cell>
          <cell r="D73">
            <v>1.64540904844043</v>
          </cell>
        </row>
        <row r="74">
          <cell r="A74">
            <v>42476</v>
          </cell>
          <cell r="B74">
            <v>1.8149625</v>
          </cell>
          <cell r="C74">
            <v>1.8</v>
          </cell>
          <cell r="D74">
            <v>1.6899428571428601</v>
          </cell>
        </row>
        <row r="75">
          <cell r="A75">
            <v>42567</v>
          </cell>
          <cell r="B75">
            <v>1.7986961141540501</v>
          </cell>
          <cell r="C75">
            <v>1.8</v>
          </cell>
          <cell r="D75">
            <v>1.6775708328561001</v>
          </cell>
        </row>
        <row r="76">
          <cell r="A76">
            <v>42659</v>
          </cell>
          <cell r="B76">
            <v>1.8250078059058801</v>
          </cell>
          <cell r="C76">
            <v>1.8</v>
          </cell>
          <cell r="D76">
            <v>1.6940522782890901</v>
          </cell>
        </row>
        <row r="77">
          <cell r="A77">
            <v>42751</v>
          </cell>
          <cell r="B77">
            <v>1.82196099769302</v>
          </cell>
          <cell r="C77">
            <v>1.8</v>
          </cell>
          <cell r="D77">
            <v>1.680593505467</v>
          </cell>
        </row>
        <row r="78">
          <cell r="A78">
            <v>42841</v>
          </cell>
          <cell r="B78">
            <v>1.800547741715</v>
          </cell>
          <cell r="C78">
            <v>1.8</v>
          </cell>
          <cell r="D78">
            <v>1.6986820040522399</v>
          </cell>
        </row>
        <row r="79">
          <cell r="A79">
            <v>42932</v>
          </cell>
          <cell r="B79">
            <v>1.8335099801214301</v>
          </cell>
          <cell r="C79">
            <v>1.9</v>
          </cell>
          <cell r="D79">
            <v>1.72735593157421</v>
          </cell>
        </row>
        <row r="80">
          <cell r="A80">
            <v>43024</v>
          </cell>
          <cell r="B80">
            <v>1.88053609426279</v>
          </cell>
          <cell r="C80">
            <v>1.9</v>
          </cell>
          <cell r="D80">
            <v>1.7594056236901801</v>
          </cell>
        </row>
        <row r="81">
          <cell r="A81">
            <v>43116</v>
          </cell>
          <cell r="B81">
            <v>1.85483461087333</v>
          </cell>
          <cell r="C81">
            <v>1.8</v>
          </cell>
          <cell r="D81">
            <v>1.7822589974187599</v>
          </cell>
        </row>
        <row r="82">
          <cell r="A82">
            <v>43206</v>
          </cell>
          <cell r="B82">
            <v>1.8718133084488899</v>
          </cell>
          <cell r="C82">
            <v>1.9</v>
          </cell>
          <cell r="D82">
            <v>1.7772887450694399</v>
          </cell>
        </row>
        <row r="83">
          <cell r="A83">
            <v>43297</v>
          </cell>
          <cell r="B83">
            <v>1.8783349174424999</v>
          </cell>
          <cell r="C83">
            <v>1.9</v>
          </cell>
          <cell r="D83">
            <v>1.7925234092731499</v>
          </cell>
        </row>
        <row r="84">
          <cell r="A84">
            <v>43389</v>
          </cell>
          <cell r="B84">
            <v>1.8814473575153801</v>
          </cell>
          <cell r="C84">
            <v>1.9</v>
          </cell>
          <cell r="D84">
            <v>1.79798119820841</v>
          </cell>
        </row>
        <row r="85">
          <cell r="A85">
            <v>43481</v>
          </cell>
          <cell r="B85">
            <v>1.81945055796364</v>
          </cell>
          <cell r="C85">
            <v>1.8</v>
          </cell>
          <cell r="D85">
            <v>1.73988011252291</v>
          </cell>
        </row>
        <row r="86">
          <cell r="A86">
            <v>43571</v>
          </cell>
          <cell r="B86">
            <v>1.79485590425814</v>
          </cell>
          <cell r="C86">
            <v>1.8</v>
          </cell>
          <cell r="D86">
            <v>1.71674865876086</v>
          </cell>
        </row>
        <row r="87">
          <cell r="A87">
            <v>43662</v>
          </cell>
          <cell r="B87">
            <v>1.7368376637540499</v>
          </cell>
          <cell r="C87">
            <v>1.7373525000000001</v>
          </cell>
          <cell r="D87">
            <v>1.62300900124252</v>
          </cell>
        </row>
        <row r="88">
          <cell r="A88">
            <v>43754</v>
          </cell>
          <cell r="B88">
            <v>1.6705378656000001</v>
          </cell>
          <cell r="C88">
            <v>1.7</v>
          </cell>
          <cell r="D88">
            <v>1.5947222134972801</v>
          </cell>
        </row>
        <row r="89">
          <cell r="A89">
            <v>43846</v>
          </cell>
          <cell r="B89">
            <v>1.65692576730909</v>
          </cell>
          <cell r="C89">
            <v>1.7</v>
          </cell>
          <cell r="D89">
            <v>1.5691517094702101</v>
          </cell>
        </row>
        <row r="90">
          <cell r="A90">
            <v>43937</v>
          </cell>
          <cell r="B90">
            <v>1.6687773468315801</v>
          </cell>
          <cell r="C90">
            <v>1.65</v>
          </cell>
          <cell r="D90">
            <v>1.5532265155028999</v>
          </cell>
        </row>
        <row r="91">
          <cell r="A91">
            <v>44028</v>
          </cell>
          <cell r="B91">
            <v>1.6476113411809501</v>
          </cell>
          <cell r="C91">
            <v>1.65</v>
          </cell>
          <cell r="D91">
            <v>1.5564394324100299</v>
          </cell>
        </row>
        <row r="92">
          <cell r="A92">
            <v>44120</v>
          </cell>
          <cell r="B92">
            <v>1.6561819345239099</v>
          </cell>
          <cell r="C92">
            <v>1.6</v>
          </cell>
          <cell r="D92">
            <v>1.55718545502212</v>
          </cell>
        </row>
        <row r="93">
          <cell r="A93">
            <v>44212</v>
          </cell>
          <cell r="B93">
            <v>1.6891080483041701</v>
          </cell>
          <cell r="C93">
            <v>1.7</v>
          </cell>
          <cell r="D93">
            <v>1.5918795910541499</v>
          </cell>
        </row>
        <row r="94">
          <cell r="A94">
            <v>44302</v>
          </cell>
          <cell r="B94">
            <v>1.68420752878444</v>
          </cell>
          <cell r="C94">
            <v>1.6541300860999999</v>
          </cell>
          <cell r="D94">
            <v>1.6186957415690899</v>
          </cell>
        </row>
        <row r="95">
          <cell r="A95">
            <v>44393</v>
          </cell>
          <cell r="B95">
            <v>1.8160363464974401</v>
          </cell>
          <cell r="C95">
            <v>1.8</v>
          </cell>
          <cell r="D95">
            <v>1.7459994627300901</v>
          </cell>
        </row>
        <row r="96">
          <cell r="A96">
            <v>44485</v>
          </cell>
          <cell r="B96">
            <v>1.89861225</v>
          </cell>
          <cell r="C96">
            <v>1.8</v>
          </cell>
          <cell r="D96">
            <v>1.85831848108108</v>
          </cell>
        </row>
        <row r="97">
          <cell r="A97">
            <v>44577</v>
          </cell>
          <cell r="B97">
            <v>1.9720151396679999</v>
          </cell>
          <cell r="C97">
            <v>1.9</v>
          </cell>
          <cell r="D97">
            <v>1.8698496102917399</v>
          </cell>
        </row>
        <row r="98">
          <cell r="A98">
            <v>44667</v>
          </cell>
          <cell r="B98">
            <v>2.0519858107755602</v>
          </cell>
          <cell r="C98">
            <v>2</v>
          </cell>
          <cell r="D98">
            <v>2.02404458403874</v>
          </cell>
        </row>
        <row r="99">
          <cell r="A99">
            <v>44758</v>
          </cell>
          <cell r="B99">
            <v>2.1523135435652199</v>
          </cell>
          <cell r="C99">
            <v>2</v>
          </cell>
          <cell r="D99">
            <v>2.1620760705148299</v>
          </cell>
        </row>
        <row r="100">
          <cell r="A100">
            <v>44850</v>
          </cell>
          <cell r="B100">
            <v>2.1753589479545501</v>
          </cell>
          <cell r="C100">
            <v>2</v>
          </cell>
          <cell r="D100">
            <v>2.1797983986001999</v>
          </cell>
        </row>
        <row r="101">
          <cell r="A101">
            <v>44942</v>
          </cell>
          <cell r="B101">
            <v>2.12252451590909</v>
          </cell>
          <cell r="C101">
            <v>2</v>
          </cell>
          <cell r="D101">
            <v>2.1267318290994499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FAME Persistence2"/>
      <sheetName val="Inflation profile"/>
      <sheetName val="Agg distributions"/>
      <sheetName val="1 year ahead"/>
      <sheetName val="1ya - pe"/>
      <sheetName val="1ya - agg"/>
      <sheetName val="2 year ahead"/>
      <sheetName val="2ya - pe"/>
      <sheetName val="2ya - agg"/>
      <sheetName val="Current year"/>
      <sheetName val="Cy - pe"/>
      <sheetName val="Cy - agg"/>
      <sheetName val="Next year"/>
      <sheetName val="Ny - agg"/>
      <sheetName val="Ny - pe"/>
      <sheetName val="Year over the next one"/>
      <sheetName val="Yono - pe"/>
      <sheetName val="Yono - agg"/>
      <sheetName val="Long term"/>
      <sheetName val="LT - pe"/>
      <sheetName val="Lt - agg"/>
      <sheetName val="Charts"/>
      <sheetName val="Agg. distributions"/>
      <sheetName val="metrics_CORE"/>
      <sheetName val="Core profile"/>
    </sheetNames>
    <sheetDataSet>
      <sheetData sheetId="0" refreshError="1"/>
      <sheetData sheetId="1" refreshError="1"/>
      <sheetData sheetId="2">
        <row r="10">
          <cell r="J10" t="str">
            <v>2022</v>
          </cell>
          <cell r="K10" t="str">
            <v>2023</v>
          </cell>
          <cell r="L10" t="str">
            <v>2024</v>
          </cell>
          <cell r="M10">
            <v>2025</v>
          </cell>
        </row>
        <row r="11">
          <cell r="K11">
            <v>3.9282379636585398</v>
          </cell>
          <cell r="L11">
            <v>2.5570143647222201</v>
          </cell>
          <cell r="M11" t="e">
            <v>#N/A</v>
          </cell>
        </row>
        <row r="12">
          <cell r="K12">
            <v>4.4154398117073201</v>
          </cell>
          <cell r="L12">
            <v>2.7735487395121901</v>
          </cell>
          <cell r="M12">
            <v>2.2550119911764699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78">
          <cell r="C78">
            <v>1.6926949419272701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Balance of risks"/>
      <sheetName val="Agg distributions"/>
      <sheetName val="RGDP profile"/>
      <sheetName val="FAME Persistence2"/>
      <sheetName val="1 year ahead"/>
      <sheetName val="1ya - pe"/>
      <sheetName val="1ya - agg"/>
      <sheetName val="2 year ahead"/>
      <sheetName val="2ya - pe"/>
      <sheetName val="2ya - agg"/>
      <sheetName val="Current year"/>
      <sheetName val="Cy - pe"/>
      <sheetName val="Cy - agg"/>
      <sheetName val="Next year"/>
      <sheetName val="Ny - agg"/>
      <sheetName val="Ny - pe"/>
      <sheetName val="Year over the next one"/>
      <sheetName val="Yono - pe"/>
      <sheetName val="Yono - agg"/>
      <sheetName val="Long term"/>
      <sheetName val="Lt - agg"/>
      <sheetName val="LT - pe"/>
    </sheetNames>
    <sheetDataSet>
      <sheetData sheetId="0"/>
      <sheetData sheetId="1"/>
      <sheetData sheetId="2">
        <row r="8">
          <cell r="F8" t="str">
            <v>Q1 2023</v>
          </cell>
          <cell r="G8" t="str">
            <v>Q4 2022</v>
          </cell>
          <cell r="H8" t="str">
            <v>Q3 2022</v>
          </cell>
        </row>
        <row r="9">
          <cell r="F9">
            <v>3.9110223328079101</v>
          </cell>
          <cell r="G9">
            <v>10.7413462087213</v>
          </cell>
          <cell r="H9">
            <v>2.2995083406185999</v>
          </cell>
        </row>
        <row r="10">
          <cell r="F10">
            <v>8.5018597005213206</v>
          </cell>
          <cell r="G10">
            <v>12.5663023509822</v>
          </cell>
          <cell r="H10">
            <v>2.8828827145860498</v>
          </cell>
        </row>
        <row r="11">
          <cell r="F11">
            <v>22.018074303327801</v>
          </cell>
          <cell r="G11">
            <v>19.776233272264701</v>
          </cell>
          <cell r="H11">
            <v>5.6187947282534898</v>
          </cell>
        </row>
        <row r="12">
          <cell r="F12">
            <v>30.263365677311601</v>
          </cell>
          <cell r="G12">
            <v>23.001670324870201</v>
          </cell>
          <cell r="H12">
            <v>9.7415888858488398</v>
          </cell>
        </row>
        <row r="13">
          <cell r="F13">
            <v>20.343150325796501</v>
          </cell>
          <cell r="G13">
            <v>18.780035933897501</v>
          </cell>
          <cell r="H13">
            <v>12.7270103584186</v>
          </cell>
        </row>
        <row r="14">
          <cell r="F14">
            <v>7.5324869532103804</v>
          </cell>
          <cell r="G14">
            <v>8.0081542217355004</v>
          </cell>
          <cell r="H14">
            <v>15.991262797834899</v>
          </cell>
        </row>
        <row r="15">
          <cell r="F15">
            <v>2.7776918671024</v>
          </cell>
          <cell r="G15">
            <v>3.56961058609062</v>
          </cell>
          <cell r="H15">
            <v>21.420139921837201</v>
          </cell>
        </row>
        <row r="16">
          <cell r="F16">
            <v>1.19071751640541</v>
          </cell>
          <cell r="G16">
            <v>1.75292284661079</v>
          </cell>
          <cell r="H16">
            <v>14.9394040047861</v>
          </cell>
        </row>
        <row r="17">
          <cell r="F17">
            <v>0.99645330592265402</v>
          </cell>
          <cell r="G17">
            <v>0.93715793784595003</v>
          </cell>
          <cell r="H17">
            <v>8.0300690328325608</v>
          </cell>
        </row>
        <row r="18">
          <cell r="F18">
            <v>1.0718505670206999</v>
          </cell>
          <cell r="G18">
            <v>0.40820823525712002</v>
          </cell>
          <cell r="H18">
            <v>3.4849431693697701</v>
          </cell>
        </row>
        <row r="19">
          <cell r="F19">
            <v>0.94778333157437999</v>
          </cell>
          <cell r="G19">
            <v>0.235039041296743</v>
          </cell>
          <cell r="H19">
            <v>1.47738361464651</v>
          </cell>
        </row>
        <row r="20">
          <cell r="F20">
            <v>0.445544118998982</v>
          </cell>
          <cell r="G20">
            <v>0.223319040427366</v>
          </cell>
          <cell r="H20">
            <v>1.3870124309674401</v>
          </cell>
        </row>
        <row r="23">
          <cell r="F23" t="str">
            <v>Q1 2023</v>
          </cell>
          <cell r="G23" t="str">
            <v>Q4 2022</v>
          </cell>
          <cell r="H23" t="str">
            <v>Q3 2022</v>
          </cell>
        </row>
        <row r="24">
          <cell r="F24">
            <v>1.34945269398701</v>
          </cell>
          <cell r="G24">
            <v>1.79977431803568</v>
          </cell>
          <cell r="H24">
            <v>1.34841770388947</v>
          </cell>
        </row>
        <row r="25">
          <cell r="F25">
            <v>1.3280679318105599</v>
          </cell>
          <cell r="G25">
            <v>1.4697284743888099</v>
          </cell>
          <cell r="H25">
            <v>1.2516999039868399</v>
          </cell>
        </row>
        <row r="26">
          <cell r="F26">
            <v>3.3343604950514001</v>
          </cell>
          <cell r="G26">
            <v>2.7187920946790198</v>
          </cell>
          <cell r="H26">
            <v>2.1239273743552598</v>
          </cell>
        </row>
        <row r="27">
          <cell r="F27">
            <v>7.2516125423506299</v>
          </cell>
          <cell r="G27">
            <v>5.8151035632184902</v>
          </cell>
          <cell r="H27">
            <v>5.0573035744868404</v>
          </cell>
        </row>
        <row r="28">
          <cell r="F28">
            <v>14.8239252535997</v>
          </cell>
          <cell r="G28">
            <v>12.5441956880817</v>
          </cell>
          <cell r="H28">
            <v>9.8761399502815799</v>
          </cell>
        </row>
        <row r="29">
          <cell r="F29">
            <v>21.792895167803199</v>
          </cell>
          <cell r="G29">
            <v>18.6286893534627</v>
          </cell>
          <cell r="H29">
            <v>18.2137577378342</v>
          </cell>
        </row>
        <row r="30">
          <cell r="F30">
            <v>24.5205778753887</v>
          </cell>
          <cell r="G30">
            <v>22.601041557266001</v>
          </cell>
          <cell r="H30">
            <v>23.948442660510501</v>
          </cell>
        </row>
        <row r="31">
          <cell r="F31">
            <v>15.034429375388401</v>
          </cell>
          <cell r="G31">
            <v>19.2211697174723</v>
          </cell>
          <cell r="H31">
            <v>18.136622983726301</v>
          </cell>
        </row>
        <row r="32">
          <cell r="F32">
            <v>6.4181083776880499</v>
          </cell>
          <cell r="G32">
            <v>9.4388038814977602</v>
          </cell>
          <cell r="H32">
            <v>11.8904746104447</v>
          </cell>
        </row>
        <row r="33">
          <cell r="F33">
            <v>2.2441708442887398</v>
          </cell>
          <cell r="G33">
            <v>3.7204405405664098</v>
          </cell>
          <cell r="H33">
            <v>4.7817539386131598</v>
          </cell>
        </row>
        <row r="34">
          <cell r="F34">
            <v>1.1551664178480601</v>
          </cell>
          <cell r="G34">
            <v>1.1331500053075501</v>
          </cell>
          <cell r="H34">
            <v>1.9794451578500001</v>
          </cell>
        </row>
        <row r="35">
          <cell r="F35">
            <v>0.74723302479554798</v>
          </cell>
          <cell r="G35">
            <v>0.90911080602356198</v>
          </cell>
          <cell r="H35">
            <v>1.39201440402105</v>
          </cell>
        </row>
        <row r="40">
          <cell r="F40" t="str">
            <v>Q1 2023</v>
          </cell>
          <cell r="G40" t="str">
            <v>Q4 2022</v>
          </cell>
          <cell r="H40" t="str">
            <v>Q3 2022</v>
          </cell>
        </row>
        <row r="41">
          <cell r="F41">
            <v>0.58614267646828599</v>
          </cell>
          <cell r="G41" t="e">
            <v>#N/A</v>
          </cell>
          <cell r="H41" t="e">
            <v>#N/A</v>
          </cell>
        </row>
        <row r="42">
          <cell r="F42">
            <v>0.74193331542518903</v>
          </cell>
          <cell r="G42" t="e">
            <v>#N/A</v>
          </cell>
          <cell r="H42" t="e">
            <v>#N/A</v>
          </cell>
        </row>
        <row r="43">
          <cell r="F43">
            <v>1.6664650079178001</v>
          </cell>
          <cell r="G43" t="e">
            <v>#N/A</v>
          </cell>
          <cell r="H43" t="e">
            <v>#N/A</v>
          </cell>
        </row>
        <row r="44">
          <cell r="F44">
            <v>4.7095301576280599</v>
          </cell>
          <cell r="G44" t="e">
            <v>#N/A</v>
          </cell>
          <cell r="H44" t="e">
            <v>#N/A</v>
          </cell>
        </row>
        <row r="45">
          <cell r="F45">
            <v>9.63624417939333</v>
          </cell>
          <cell r="G45" t="e">
            <v>#N/A</v>
          </cell>
          <cell r="H45" t="e">
            <v>#N/A</v>
          </cell>
        </row>
        <row r="46">
          <cell r="F46">
            <v>20.1343208988337</v>
          </cell>
          <cell r="G46" t="e">
            <v>#N/A</v>
          </cell>
          <cell r="H46" t="e">
            <v>#N/A</v>
          </cell>
        </row>
        <row r="47">
          <cell r="F47">
            <v>29.333926787609801</v>
          </cell>
          <cell r="G47" t="e">
            <v>#N/A</v>
          </cell>
          <cell r="H47" t="e">
            <v>#N/A</v>
          </cell>
        </row>
        <row r="48">
          <cell r="F48">
            <v>17.400309567478399</v>
          </cell>
          <cell r="G48" t="e">
            <v>#N/A</v>
          </cell>
          <cell r="H48" t="e">
            <v>#N/A</v>
          </cell>
        </row>
        <row r="49">
          <cell r="F49">
            <v>8.9492589798121394</v>
          </cell>
          <cell r="G49" t="e">
            <v>#N/A</v>
          </cell>
          <cell r="H49" t="e">
            <v>#N/A</v>
          </cell>
        </row>
        <row r="50">
          <cell r="F50">
            <v>3.8669051352734201</v>
          </cell>
          <cell r="G50" t="e">
            <v>#N/A</v>
          </cell>
          <cell r="H50" t="e">
            <v>#N/A</v>
          </cell>
        </row>
        <row r="51">
          <cell r="F51">
            <v>1.65149011078634</v>
          </cell>
          <cell r="G51" t="e">
            <v>#N/A</v>
          </cell>
          <cell r="H51" t="e">
            <v>#N/A</v>
          </cell>
        </row>
        <row r="52">
          <cell r="F52">
            <v>1.32347318337355</v>
          </cell>
          <cell r="G52" t="e">
            <v>#N/A</v>
          </cell>
          <cell r="H52" t="e">
            <v>#N/A</v>
          </cell>
        </row>
        <row r="57">
          <cell r="F57" t="str">
            <v>Q1 2023</v>
          </cell>
          <cell r="G57" t="str">
            <v>Q4 2022</v>
          </cell>
          <cell r="H57" t="str">
            <v>Q3 2022</v>
          </cell>
        </row>
        <row r="58">
          <cell r="F58">
            <v>0.84481712693552902</v>
          </cell>
          <cell r="G58">
            <v>1.26170443977484</v>
          </cell>
          <cell r="H58">
            <v>0.67839427336562497</v>
          </cell>
        </row>
        <row r="59">
          <cell r="F59">
            <v>0.89972922847638204</v>
          </cell>
          <cell r="G59">
            <v>1.22624022042498</v>
          </cell>
          <cell r="H59">
            <v>0.95360011254062504</v>
          </cell>
        </row>
        <row r="60">
          <cell r="F60">
            <v>2.9361973984979999</v>
          </cell>
          <cell r="G60">
            <v>2.8603755498416601</v>
          </cell>
          <cell r="H60">
            <v>2.15850457612187</v>
          </cell>
        </row>
        <row r="61">
          <cell r="F61">
            <v>5.6640177075201397</v>
          </cell>
          <cell r="G61">
            <v>6.6286634969177101</v>
          </cell>
          <cell r="H61">
            <v>6.2976493918500003</v>
          </cell>
        </row>
        <row r="62">
          <cell r="F62">
            <v>12.4924464128257</v>
          </cell>
          <cell r="G62">
            <v>13.9364226331372</v>
          </cell>
          <cell r="H62">
            <v>14.1181045014656</v>
          </cell>
        </row>
        <row r="63">
          <cell r="F63">
            <v>25.093236540963598</v>
          </cell>
          <cell r="G63">
            <v>24.082661450133799</v>
          </cell>
          <cell r="H63">
            <v>23.446460873315601</v>
          </cell>
        </row>
        <row r="64">
          <cell r="F64">
            <v>27.6017135482249</v>
          </cell>
          <cell r="G64">
            <v>25.902404811109101</v>
          </cell>
          <cell r="H64">
            <v>23.234270158228099</v>
          </cell>
        </row>
        <row r="65">
          <cell r="F65">
            <v>12.3992379582659</v>
          </cell>
          <cell r="G65">
            <v>12.6616642722521</v>
          </cell>
          <cell r="H65">
            <v>14.0670713562656</v>
          </cell>
        </row>
        <row r="66">
          <cell r="F66">
            <v>6.3079159873991699</v>
          </cell>
          <cell r="G66">
            <v>6.1511037837078497</v>
          </cell>
          <cell r="H66">
            <v>7.5292657943218799</v>
          </cell>
        </row>
        <row r="67">
          <cell r="F67">
            <v>2.9905197172546201</v>
          </cell>
          <cell r="G67">
            <v>3.0279986003522699</v>
          </cell>
          <cell r="H67">
            <v>4.0929242410781299</v>
          </cell>
        </row>
        <row r="68">
          <cell r="F68">
            <v>1.3967184210869299</v>
          </cell>
          <cell r="G68">
            <v>1.2426112955535</v>
          </cell>
          <cell r="H68">
            <v>1.8656183544687499</v>
          </cell>
        </row>
        <row r="69">
          <cell r="F69">
            <v>1.37344995254908</v>
          </cell>
          <cell r="G69">
            <v>1.0181494467949499</v>
          </cell>
          <cell r="H69">
            <v>1.5581363669781201</v>
          </cell>
        </row>
      </sheetData>
      <sheetData sheetId="3">
        <row r="10">
          <cell r="K10" t="str">
            <v>2023</v>
          </cell>
          <cell r="L10" t="str">
            <v>2024</v>
          </cell>
          <cell r="M10">
            <v>2025</v>
          </cell>
          <cell r="N10">
            <v>2026</v>
          </cell>
          <cell r="O10" t="str">
            <v>2027</v>
          </cell>
        </row>
        <row r="11">
          <cell r="I11" t="str">
            <v>Q4 2022</v>
          </cell>
          <cell r="K11">
            <v>0.111099094736842</v>
          </cell>
          <cell r="L11">
            <v>1.6456278583999999</v>
          </cell>
          <cell r="M11" t="e">
            <v>#N/A</v>
          </cell>
          <cell r="N11" t="e">
            <v>#N/A</v>
          </cell>
          <cell r="O11">
            <v>1.40370321170732</v>
          </cell>
        </row>
        <row r="12">
          <cell r="I12" t="str">
            <v>Q1 2023</v>
          </cell>
          <cell r="K12">
            <v>0.208567526909091</v>
          </cell>
          <cell r="L12">
            <v>1.3593133788679299</v>
          </cell>
          <cell r="M12">
            <v>1.6618345551162801</v>
          </cell>
          <cell r="N12" t="e">
            <v>#N/A</v>
          </cell>
          <cell r="O12">
            <v>1.4378774304878099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rolling windows"/>
      <sheetName val="FAME Persistence2"/>
      <sheetName val="UNEM profile"/>
      <sheetName val="Agg distributions"/>
      <sheetName val="1 year ahead"/>
      <sheetName val="1ya - pe"/>
      <sheetName val="1ya - agg"/>
      <sheetName val="2 year ahead"/>
      <sheetName val="2ya - pe"/>
      <sheetName val="2ya - agg"/>
      <sheetName val="Current year"/>
      <sheetName val="Cy - pe"/>
      <sheetName val="Cy - agg"/>
      <sheetName val="Next year"/>
      <sheetName val="Ny - pe"/>
      <sheetName val="Ny - agg"/>
      <sheetName val="Year over the next one"/>
      <sheetName val="Yono - pe"/>
      <sheetName val="Yono - agg"/>
      <sheetName val="Long term"/>
      <sheetName val="LT - pe"/>
      <sheetName val="Lt - agg"/>
    </sheetNames>
    <sheetDataSet>
      <sheetData sheetId="0"/>
      <sheetData sheetId="1"/>
      <sheetData sheetId="2"/>
      <sheetData sheetId="3">
        <row r="10">
          <cell r="J10" t="str">
            <v>2022</v>
          </cell>
          <cell r="K10" t="str">
            <v>2023</v>
          </cell>
          <cell r="L10" t="str">
            <v>2024</v>
          </cell>
          <cell r="M10">
            <v>2025</v>
          </cell>
          <cell r="N10">
            <v>2026</v>
          </cell>
          <cell r="O10" t="str">
            <v>2027</v>
          </cell>
        </row>
        <row r="11">
          <cell r="I11" t="str">
            <v>Q4 2022</v>
          </cell>
          <cell r="J11">
            <v>6.7522255727451004</v>
          </cell>
          <cell r="K11">
            <v>7.10175985784314</v>
          </cell>
          <cell r="L11">
            <v>6.9930369823912999</v>
          </cell>
          <cell r="M11" t="e">
            <v>#N/A</v>
          </cell>
          <cell r="N11" t="e">
            <v>#N/A</v>
          </cell>
          <cell r="O11">
            <v>6.5824166691891897</v>
          </cell>
        </row>
        <row r="12">
          <cell r="I12" t="str">
            <v>Q1 2023</v>
          </cell>
          <cell r="J12">
            <v>6.6966924545454534</v>
          </cell>
          <cell r="K12">
            <v>6.9553957725490196</v>
          </cell>
          <cell r="L12">
            <v>6.8900289942857098</v>
          </cell>
          <cell r="M12">
            <v>6.6699829463157903</v>
          </cell>
          <cell r="N12" t="e">
            <v>#N/A</v>
          </cell>
          <cell r="O12">
            <v>6.4316411318918902</v>
          </cell>
        </row>
      </sheetData>
      <sheetData sheetId="4">
        <row r="8">
          <cell r="F8" t="str">
            <v>Q1 2023</v>
          </cell>
          <cell r="G8" t="str">
            <v>Q4 2022</v>
          </cell>
          <cell r="H8" t="str">
            <v>Q3 2022</v>
          </cell>
        </row>
        <row r="9">
          <cell r="F9">
            <v>5.22224605128205E-2</v>
          </cell>
          <cell r="G9">
            <v>7.1222955000000004E-2</v>
          </cell>
          <cell r="H9">
            <v>7.6224693440540503E-2</v>
          </cell>
        </row>
        <row r="10">
          <cell r="F10">
            <v>7.6959386666666699E-2</v>
          </cell>
          <cell r="G10">
            <v>9.6096438249999999E-2</v>
          </cell>
          <cell r="H10">
            <v>0.461733519613513</v>
          </cell>
        </row>
        <row r="11">
          <cell r="F11">
            <v>0.266140641282051</v>
          </cell>
          <cell r="G11">
            <v>0.26541672425000001</v>
          </cell>
          <cell r="H11">
            <v>1.4567632389945899</v>
          </cell>
        </row>
        <row r="12">
          <cell r="F12">
            <v>1.0607218074358999</v>
          </cell>
          <cell r="G12">
            <v>1.0399201730000001</v>
          </cell>
          <cell r="H12">
            <v>4.2767138440567596</v>
          </cell>
        </row>
        <row r="13">
          <cell r="F13">
            <v>3.5378156741025601</v>
          </cell>
          <cell r="G13">
            <v>3.8583745354999999</v>
          </cell>
          <cell r="H13">
            <v>8.8897958297270208</v>
          </cell>
        </row>
        <row r="14">
          <cell r="F14">
            <v>16.373228704871799</v>
          </cell>
          <cell r="G14">
            <v>13.2510338855</v>
          </cell>
          <cell r="H14">
            <v>19.833844836502699</v>
          </cell>
        </row>
        <row r="15">
          <cell r="F15">
            <v>33.641420414102598</v>
          </cell>
          <cell r="G15">
            <v>30.242445115500001</v>
          </cell>
          <cell r="H15">
            <v>32.737771686153998</v>
          </cell>
        </row>
        <row r="16">
          <cell r="F16">
            <v>27.8494019720513</v>
          </cell>
          <cell r="G16">
            <v>27.090058384999999</v>
          </cell>
          <cell r="H16">
            <v>18.2054280950946</v>
          </cell>
        </row>
        <row r="17">
          <cell r="F17">
            <v>11.6309114110256</v>
          </cell>
          <cell r="G17">
            <v>13.866492393750001</v>
          </cell>
          <cell r="H17">
            <v>8.1552975276243291</v>
          </cell>
        </row>
        <row r="18">
          <cell r="F18">
            <v>3.2332827938461501</v>
          </cell>
          <cell r="G18">
            <v>5.85563021875</v>
          </cell>
          <cell r="H18">
            <v>3.4502995591189198</v>
          </cell>
        </row>
        <row r="19">
          <cell r="F19">
            <v>1.19247087564103</v>
          </cell>
          <cell r="G19">
            <v>2.5007736180000002</v>
          </cell>
          <cell r="H19">
            <v>1.5462756844026999</v>
          </cell>
        </row>
        <row r="20">
          <cell r="F20">
            <v>0.53226588128205099</v>
          </cell>
          <cell r="G20">
            <v>1.1324555125</v>
          </cell>
          <cell r="H20">
            <v>0.61552921892973</v>
          </cell>
        </row>
        <row r="21">
          <cell r="F21">
            <v>0.25825071794871801</v>
          </cell>
          <cell r="G21">
            <v>0.44207748424999999</v>
          </cell>
          <cell r="H21">
            <v>0.18551320227026999</v>
          </cell>
        </row>
        <row r="22">
          <cell r="F22">
            <v>0.29490725999999956</v>
          </cell>
          <cell r="G22">
            <v>0.28800256025000004</v>
          </cell>
          <cell r="H22">
            <v>0.10880906407027026</v>
          </cell>
        </row>
        <row r="27">
          <cell r="H27" t="str">
            <v>Q3 2022</v>
          </cell>
        </row>
        <row r="28">
          <cell r="F28">
            <v>0.20996755378378401</v>
          </cell>
          <cell r="G28">
            <v>7.8848433999999995E-2</v>
          </cell>
          <cell r="H28">
            <v>0.43868878906874997</v>
          </cell>
        </row>
        <row r="29">
          <cell r="F29">
            <v>0.28340054243243201</v>
          </cell>
          <cell r="G29">
            <v>0.323184763428571</v>
          </cell>
          <cell r="H29">
            <v>1.1633273496062499</v>
          </cell>
        </row>
        <row r="30">
          <cell r="F30">
            <v>1.12170318972973</v>
          </cell>
          <cell r="G30">
            <v>0.64448669857142904</v>
          </cell>
          <cell r="H30">
            <v>2.2386117601656199</v>
          </cell>
        </row>
        <row r="31">
          <cell r="F31">
            <v>2.6445502581081102</v>
          </cell>
          <cell r="G31">
            <v>1.9719042125714299</v>
          </cell>
          <cell r="H31">
            <v>4.8097803935124999</v>
          </cell>
        </row>
        <row r="32">
          <cell r="F32">
            <v>6.1583406651351398</v>
          </cell>
          <cell r="G32">
            <v>6.4172431768571396</v>
          </cell>
          <cell r="H32">
            <v>11.130117928809399</v>
          </cell>
        </row>
        <row r="33">
          <cell r="F33">
            <v>17.4546540094595</v>
          </cell>
          <cell r="G33">
            <v>16.597320855428599</v>
          </cell>
          <cell r="H33">
            <v>23.614973273309399</v>
          </cell>
        </row>
        <row r="34">
          <cell r="F34">
            <v>30.2318050056757</v>
          </cell>
          <cell r="G34">
            <v>27.7215077197143</v>
          </cell>
          <cell r="H34">
            <v>26.3588770074062</v>
          </cell>
        </row>
        <row r="35">
          <cell r="F35">
            <v>23.833036600270301</v>
          </cell>
          <cell r="G35">
            <v>22.452601931142901</v>
          </cell>
          <cell r="H35">
            <v>14.990495030778099</v>
          </cell>
        </row>
        <row r="36">
          <cell r="F36">
            <v>9.7127548672972992</v>
          </cell>
          <cell r="G36">
            <v>11.7008743377143</v>
          </cell>
          <cell r="H36">
            <v>7.3452289951468703</v>
          </cell>
        </row>
        <row r="37">
          <cell r="F37">
            <v>4.6591079029729698</v>
          </cell>
          <cell r="G37">
            <v>6.5792404114285699</v>
          </cell>
          <cell r="H37">
            <v>4.29080710342188</v>
          </cell>
        </row>
        <row r="38">
          <cell r="F38">
            <v>2.0063304989189201</v>
          </cell>
          <cell r="G38">
            <v>3.0422479025714302</v>
          </cell>
          <cell r="H38">
            <v>2.3559446386312501</v>
          </cell>
        </row>
        <row r="39">
          <cell r="F39">
            <v>0.84180131513513501</v>
          </cell>
          <cell r="G39">
            <v>1.3388294285714299</v>
          </cell>
          <cell r="H39">
            <v>0.61330931834062496</v>
          </cell>
        </row>
        <row r="40">
          <cell r="F40">
            <v>0.50216216540540504</v>
          </cell>
          <cell r="G40">
            <v>0.60938682342857098</v>
          </cell>
          <cell r="H40">
            <v>0.41359761587499999</v>
          </cell>
        </row>
        <row r="41">
          <cell r="F41">
            <v>0.34038542486486389</v>
          </cell>
          <cell r="G41">
            <v>0.52232330371428504</v>
          </cell>
          <cell r="H41">
            <v>0.23624079592812502</v>
          </cell>
        </row>
        <row r="46">
          <cell r="F46" t="str">
            <v>Q1 2023</v>
          </cell>
          <cell r="G46" t="str">
            <v>Q4 2022</v>
          </cell>
          <cell r="H46" t="str">
            <v>Q3 2022</v>
          </cell>
        </row>
        <row r="47">
          <cell r="F47">
            <v>0.86623788645161304</v>
          </cell>
          <cell r="G47" t="e">
            <v>#N/A</v>
          </cell>
          <cell r="H47" t="e">
            <v>#N/A</v>
          </cell>
        </row>
        <row r="48">
          <cell r="F48">
            <v>1.2894869809677401</v>
          </cell>
          <cell r="G48" t="e">
            <v>#N/A</v>
          </cell>
          <cell r="H48" t="e">
            <v>#N/A</v>
          </cell>
        </row>
        <row r="49">
          <cell r="F49">
            <v>2.16136704225806</v>
          </cell>
          <cell r="G49" t="e">
            <v>#N/A</v>
          </cell>
          <cell r="H49" t="e">
            <v>#N/A</v>
          </cell>
        </row>
        <row r="50">
          <cell r="F50">
            <v>2.8557608516128998</v>
          </cell>
          <cell r="G50" t="e">
            <v>#N/A</v>
          </cell>
          <cell r="H50" t="e">
            <v>#N/A</v>
          </cell>
        </row>
        <row r="51">
          <cell r="F51">
            <v>7.7797747806451598</v>
          </cell>
          <cell r="G51" t="e">
            <v>#N/A</v>
          </cell>
          <cell r="H51" t="e">
            <v>#N/A</v>
          </cell>
        </row>
        <row r="52">
          <cell r="F52">
            <v>21.118133804838699</v>
          </cell>
          <cell r="G52" t="e">
            <v>#N/A</v>
          </cell>
          <cell r="H52" t="e">
            <v>#N/A</v>
          </cell>
        </row>
        <row r="53">
          <cell r="F53">
            <v>27.9233963787097</v>
          </cell>
          <cell r="G53" t="e">
            <v>#N/A</v>
          </cell>
          <cell r="H53" t="e">
            <v>#N/A</v>
          </cell>
        </row>
        <row r="54">
          <cell r="F54">
            <v>19.069645850645198</v>
          </cell>
          <cell r="G54" t="e">
            <v>#N/A</v>
          </cell>
          <cell r="H54" t="e">
            <v>#N/A</v>
          </cell>
        </row>
        <row r="55">
          <cell r="F55">
            <v>9.9043905525806508</v>
          </cell>
          <cell r="G55" t="e">
            <v>#N/A</v>
          </cell>
          <cell r="H55" t="e">
            <v>#N/A</v>
          </cell>
        </row>
        <row r="56">
          <cell r="F56">
            <v>3.8412846083871002</v>
          </cell>
          <cell r="G56" t="e">
            <v>#N/A</v>
          </cell>
          <cell r="H56" t="e">
            <v>#N/A</v>
          </cell>
        </row>
        <row r="57">
          <cell r="F57">
            <v>1.64522185903226</v>
          </cell>
          <cell r="G57" t="e">
            <v>#N/A</v>
          </cell>
          <cell r="H57" t="e">
            <v>#N/A</v>
          </cell>
        </row>
        <row r="58">
          <cell r="F58">
            <v>0.754087353225806</v>
          </cell>
          <cell r="G58" t="e">
            <v>#N/A</v>
          </cell>
          <cell r="H58" t="e">
            <v>#N/A</v>
          </cell>
        </row>
        <row r="59">
          <cell r="F59">
            <v>0.51348192967741901</v>
          </cell>
          <cell r="G59" t="e">
            <v>#N/A</v>
          </cell>
          <cell r="H59" t="e">
            <v>#N/A</v>
          </cell>
        </row>
        <row r="60">
          <cell r="F60">
            <v>0.27773012129032293</v>
          </cell>
          <cell r="G60" t="e">
            <v>#N/A</v>
          </cell>
          <cell r="H60" t="e">
            <v>#N/A</v>
          </cell>
        </row>
        <row r="64">
          <cell r="F64" t="str">
            <v>Q1 2023</v>
          </cell>
          <cell r="G64" t="str">
            <v>Q4 2022</v>
          </cell>
          <cell r="H64" t="str">
            <v>Q3 2022</v>
          </cell>
        </row>
        <row r="65">
          <cell r="F65">
            <v>1.4379386599999999</v>
          </cell>
          <cell r="G65">
            <v>0.487064528666667</v>
          </cell>
          <cell r="H65">
            <v>2.2275239073250002</v>
          </cell>
        </row>
        <row r="66">
          <cell r="F66">
            <v>1.78734209464286</v>
          </cell>
          <cell r="G66">
            <v>0.71768054100000001</v>
          </cell>
          <cell r="H66">
            <v>1.52412582313929</v>
          </cell>
        </row>
        <row r="67">
          <cell r="F67">
            <v>2.4311980271428602</v>
          </cell>
          <cell r="G67">
            <v>1.4336660379999999</v>
          </cell>
          <cell r="H67">
            <v>2.4832750405357098</v>
          </cell>
        </row>
        <row r="68">
          <cell r="F68">
            <v>5.5055758389285696</v>
          </cell>
          <cell r="G68">
            <v>4.8529140220000002</v>
          </cell>
          <cell r="H68">
            <v>6.5119776338607096</v>
          </cell>
        </row>
        <row r="69">
          <cell r="F69">
            <v>15.244816987142899</v>
          </cell>
          <cell r="G69">
            <v>12.4276807903333</v>
          </cell>
          <cell r="H69">
            <v>12.756080995014299</v>
          </cell>
        </row>
        <row r="70">
          <cell r="F70">
            <v>22.5957335410714</v>
          </cell>
          <cell r="G70">
            <v>23.2530229476667</v>
          </cell>
          <cell r="H70">
            <v>19.796634273467902</v>
          </cell>
        </row>
        <row r="71">
          <cell r="F71">
            <v>24.121417288928601</v>
          </cell>
          <cell r="G71">
            <v>21.149381055999999</v>
          </cell>
          <cell r="H71">
            <v>20.364166001507101</v>
          </cell>
        </row>
        <row r="72">
          <cell r="F72">
            <v>13.053835668214299</v>
          </cell>
          <cell r="G72">
            <v>14.7212283806667</v>
          </cell>
          <cell r="H72">
            <v>15.964059135696401</v>
          </cell>
        </row>
        <row r="73">
          <cell r="F73">
            <v>6.8312689328571397</v>
          </cell>
          <cell r="G73">
            <v>9.0968069206666708</v>
          </cell>
          <cell r="H73">
            <v>8.8509030797785702</v>
          </cell>
        </row>
        <row r="74">
          <cell r="F74">
            <v>3.7108461517857099</v>
          </cell>
          <cell r="G74">
            <v>5.1062572633333296</v>
          </cell>
          <cell r="H74">
            <v>4.8239005182392898</v>
          </cell>
        </row>
        <row r="75">
          <cell r="F75">
            <v>1.62043991785714</v>
          </cell>
          <cell r="G75">
            <v>3.04673098233333</v>
          </cell>
          <cell r="H75">
            <v>2.4025145735178599</v>
          </cell>
        </row>
        <row r="76">
          <cell r="F76">
            <v>1.02079035678571</v>
          </cell>
          <cell r="G76">
            <v>1.7050419530000001</v>
          </cell>
          <cell r="H76">
            <v>1.41079274904286</v>
          </cell>
        </row>
        <row r="77">
          <cell r="F77">
            <v>0.40919033071428601</v>
          </cell>
          <cell r="G77">
            <v>0.95637257499999995</v>
          </cell>
          <cell r="H77">
            <v>0.708670870178571</v>
          </cell>
        </row>
        <row r="78">
          <cell r="F78">
            <v>0.22960620321428532</v>
          </cell>
          <cell r="G78">
            <v>1.0461520023333339</v>
          </cell>
          <cell r="H78">
            <v>0.17537539869642896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Profile"/>
      <sheetName val="Agg distribution"/>
      <sheetName val="Q1"/>
      <sheetName val="Q1 - pe"/>
      <sheetName val="Q2"/>
      <sheetName val="Q2 - pe"/>
      <sheetName val="Q3"/>
      <sheetName val="Q3 - pe"/>
      <sheetName val="Q4"/>
      <sheetName val="Q4 - pe"/>
      <sheetName val="Next year"/>
      <sheetName val="Ny - pe"/>
      <sheetName val="Year over the next one"/>
      <sheetName val="Yono - pe"/>
    </sheetNames>
    <sheetDataSet>
      <sheetData sheetId="0"/>
      <sheetData sheetId="1">
        <row r="9">
          <cell r="G9" t="str">
            <v>Q1 2023</v>
          </cell>
          <cell r="H9" t="str">
            <v>Q4 2022</v>
          </cell>
        </row>
        <row r="10">
          <cell r="F10" t="str">
            <v>Q1 2023</v>
          </cell>
          <cell r="G10">
            <v>3.04692042857143</v>
          </cell>
          <cell r="H10">
            <v>2.5790826734693901</v>
          </cell>
          <cell r="I10">
            <v>0.30821977663241101</v>
          </cell>
          <cell r="J10">
            <v>0.48143005600698802</v>
          </cell>
        </row>
        <row r="11">
          <cell r="F11" t="str">
            <v>Q2 2023</v>
          </cell>
          <cell r="G11">
            <v>3.4607623666</v>
          </cell>
          <cell r="H11">
            <v>2.7828571428571398</v>
          </cell>
          <cell r="I11">
            <v>0.40019771341665999</v>
          </cell>
          <cell r="J11">
            <v>0.55563027275338395</v>
          </cell>
        </row>
        <row r="12">
          <cell r="F12" t="str">
            <v>Q3 2023</v>
          </cell>
          <cell r="G12">
            <v>3.5421999999999998</v>
          </cell>
          <cell r="H12">
            <v>2.8525</v>
          </cell>
          <cell r="I12">
            <v>0.44506954283480599</v>
          </cell>
          <cell r="J12">
            <v>0.58156977591284698</v>
          </cell>
        </row>
        <row r="13">
          <cell r="F13" t="str">
            <v>Q4 2023</v>
          </cell>
          <cell r="G13">
            <v>3.5484353740816301</v>
          </cell>
          <cell r="H13" t="e">
            <v>#N/A</v>
          </cell>
          <cell r="I13">
            <v>0.48460517630399202</v>
          </cell>
          <cell r="J13" t="e">
            <v>#N/A</v>
          </cell>
        </row>
        <row r="14">
          <cell r="F14">
            <v>2023</v>
          </cell>
          <cell r="G14">
            <v>3.3995795423132646</v>
          </cell>
          <cell r="H14">
            <v>2.74803917777778</v>
          </cell>
          <cell r="I14">
            <v>0.40952305229696723</v>
          </cell>
          <cell r="J14">
            <v>0.52491731775538997</v>
          </cell>
        </row>
        <row r="15">
          <cell r="F15">
            <v>2024</v>
          </cell>
          <cell r="G15">
            <v>3.3497666222222202</v>
          </cell>
          <cell r="H15">
            <v>2.6814579736842101</v>
          </cell>
          <cell r="I15">
            <v>0.55124828511525803</v>
          </cell>
          <cell r="J15">
            <v>0.62510409092758701</v>
          </cell>
        </row>
        <row r="16">
          <cell r="F16">
            <v>2025</v>
          </cell>
          <cell r="G16">
            <v>2.84078982447368</v>
          </cell>
          <cell r="H16" t="e">
            <v>#N/A</v>
          </cell>
          <cell r="I16">
            <v>0.67734752937521803</v>
          </cell>
          <cell r="J16" t="e">
            <v>#N/A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Profile"/>
      <sheetName val="Q1"/>
      <sheetName val="Q1 - pe"/>
      <sheetName val="Q2"/>
      <sheetName val="Q2 - pe"/>
      <sheetName val="Q3"/>
      <sheetName val="Q3 - pe"/>
      <sheetName val="Q4"/>
      <sheetName val="Q4 - pe"/>
      <sheetName val="Next year"/>
      <sheetName val="Ny - pe"/>
      <sheetName val="Year over the next one"/>
      <sheetName val="Yono - pe"/>
    </sheetNames>
    <sheetDataSet>
      <sheetData sheetId="0"/>
      <sheetData sheetId="1">
        <row r="9">
          <cell r="G9" t="str">
            <v>Q1 2023</v>
          </cell>
          <cell r="H9" t="str">
            <v>Q4 2022</v>
          </cell>
        </row>
        <row r="10">
          <cell r="F10" t="str">
            <v>Q1 2023</v>
          </cell>
          <cell r="G10">
            <v>1.0402577465357099</v>
          </cell>
          <cell r="H10">
            <v>0.992789178075556</v>
          </cell>
          <cell r="I10">
            <v>2.8596728660938701E-2</v>
          </cell>
          <cell r="J10">
            <v>2.3271813281871299E-2</v>
          </cell>
        </row>
        <row r="11">
          <cell r="F11" t="str">
            <v>Q2 2023</v>
          </cell>
          <cell r="G11">
            <v>1.04218493463095</v>
          </cell>
          <cell r="H11">
            <v>1.0034482891355601</v>
          </cell>
          <cell r="I11">
            <v>3.1266273711112798E-2</v>
          </cell>
          <cell r="J11">
            <v>2.7760344873803799E-2</v>
          </cell>
        </row>
        <row r="12">
          <cell r="F12" t="str">
            <v>Q3 2023</v>
          </cell>
          <cell r="G12">
            <v>1.0511723632023799</v>
          </cell>
          <cell r="H12">
            <v>1.01760262816512</v>
          </cell>
          <cell r="I12">
            <v>3.7042706574966999E-2</v>
          </cell>
          <cell r="J12">
            <v>3.5884295016571803E-2</v>
          </cell>
        </row>
        <row r="13">
          <cell r="F13" t="str">
            <v>Q4 2023</v>
          </cell>
          <cell r="G13">
            <v>1.0620054155833301</v>
          </cell>
          <cell r="H13" t="e">
            <v>#N/A</v>
          </cell>
          <cell r="I13">
            <v>4.1169062492276899E-2</v>
          </cell>
          <cell r="J13" t="e">
            <v>#N/A</v>
          </cell>
        </row>
        <row r="14">
          <cell r="F14">
            <v>2023</v>
          </cell>
          <cell r="G14">
            <v>1.0489051149880924</v>
          </cell>
          <cell r="H14">
            <v>1.0204262621809499</v>
          </cell>
          <cell r="I14">
            <v>3.4518692859823848E-2</v>
          </cell>
          <cell r="J14">
            <v>4.1660873021498901E-2</v>
          </cell>
        </row>
        <row r="15">
          <cell r="F15">
            <v>2024</v>
          </cell>
          <cell r="G15">
            <v>1.06869398601282</v>
          </cell>
          <cell r="H15">
            <v>1.04808351351351</v>
          </cell>
          <cell r="I15">
            <v>5.17451097850034E-2</v>
          </cell>
          <cell r="J15">
            <v>6.8834924526249994E-2</v>
          </cell>
        </row>
        <row r="16">
          <cell r="F16">
            <v>2025</v>
          </cell>
          <cell r="G16">
            <v>1.08030922589394</v>
          </cell>
          <cell r="H16" t="e">
            <v>#N/A</v>
          </cell>
          <cell r="I16">
            <v>7.0658759310029698E-2</v>
          </cell>
          <cell r="J16" t="e">
            <v>#N/A</v>
          </cell>
        </row>
      </sheetData>
      <sheetData sheetId="2">
        <row r="1">
          <cell r="C1" t="str">
            <v>pe_mean</v>
          </cell>
        </row>
      </sheetData>
      <sheetData sheetId="3"/>
      <sheetData sheetId="4">
        <row r="1">
          <cell r="C1" t="str">
            <v>pe_mean</v>
          </cell>
        </row>
      </sheetData>
      <sheetData sheetId="5"/>
      <sheetData sheetId="6">
        <row r="1">
          <cell r="C1" t="str">
            <v>pe_mean</v>
          </cell>
        </row>
      </sheetData>
      <sheetData sheetId="7"/>
      <sheetData sheetId="8">
        <row r="1">
          <cell r="C1" t="str">
            <v>pe_mean</v>
          </cell>
        </row>
      </sheetData>
      <sheetData sheetId="9"/>
      <sheetData sheetId="10">
        <row r="1">
          <cell r="C1" t="str">
            <v>pe_mean</v>
          </cell>
        </row>
      </sheetData>
      <sheetData sheetId="11"/>
      <sheetData sheetId="12">
        <row r="1">
          <cell r="C1" t="str">
            <v>pe_mean</v>
          </cell>
        </row>
      </sheetData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Profile"/>
      <sheetName val="Q1"/>
      <sheetName val="Q1 - pe"/>
      <sheetName val="Q2"/>
      <sheetName val="Q2 - pe"/>
      <sheetName val="Q3"/>
      <sheetName val="Q3 - pe"/>
      <sheetName val="Q4"/>
      <sheetName val="Q4 - pe"/>
      <sheetName val="Next year"/>
      <sheetName val="Ny - pe"/>
      <sheetName val="Year over the next one"/>
      <sheetName val="Yono - pe"/>
    </sheetNames>
    <sheetDataSet>
      <sheetData sheetId="0"/>
      <sheetData sheetId="1">
        <row r="9">
          <cell r="G9" t="str">
            <v>Q1 2023</v>
          </cell>
          <cell r="H9" t="str">
            <v>Q4 2022</v>
          </cell>
        </row>
        <row r="10">
          <cell r="F10" t="str">
            <v>Q1 2023</v>
          </cell>
          <cell r="G10">
            <v>86.155310732745207</v>
          </cell>
          <cell r="H10">
            <v>94.089178229610894</v>
          </cell>
          <cell r="I10">
            <v>6.7537539636258703</v>
          </cell>
          <cell r="J10">
            <v>10.4589016922375</v>
          </cell>
        </row>
        <row r="11">
          <cell r="F11" t="str">
            <v>Q2 2023</v>
          </cell>
          <cell r="G11">
            <v>86.764518999519098</v>
          </cell>
          <cell r="H11">
            <v>91.3243660882152</v>
          </cell>
          <cell r="I11">
            <v>7.3443770330531502</v>
          </cell>
          <cell r="J11">
            <v>9.5262669263911395</v>
          </cell>
        </row>
        <row r="12">
          <cell r="F12" t="str">
            <v>Q3 2023</v>
          </cell>
          <cell r="G12">
            <v>86.118421921597601</v>
          </cell>
          <cell r="H12">
            <v>89.422998813160007</v>
          </cell>
          <cell r="I12">
            <v>8.3242832418208703</v>
          </cell>
          <cell r="J12">
            <v>10.198596784305501</v>
          </cell>
        </row>
        <row r="13">
          <cell r="F13" t="str">
            <v>Q4 2023</v>
          </cell>
          <cell r="G13">
            <v>85.179600926870705</v>
          </cell>
          <cell r="H13" t="e">
            <v>#N/A</v>
          </cell>
          <cell r="I13">
            <v>8.7171967329802396</v>
          </cell>
          <cell r="J13" t="e">
            <v>#N/A</v>
          </cell>
        </row>
        <row r="14">
          <cell r="F14">
            <v>2023</v>
          </cell>
          <cell r="G14">
            <v>86.054463145183149</v>
          </cell>
          <cell r="H14">
            <v>90.748037093639496</v>
          </cell>
          <cell r="I14">
            <v>7.7849027428700328</v>
          </cell>
          <cell r="J14">
            <v>10.196600637368</v>
          </cell>
        </row>
        <row r="15">
          <cell r="F15">
            <v>2024</v>
          </cell>
          <cell r="G15">
            <v>84.210164555717895</v>
          </cell>
          <cell r="H15">
            <v>84.722770270270303</v>
          </cell>
          <cell r="I15">
            <v>8.4517098990893196</v>
          </cell>
          <cell r="J15">
            <v>11.7242779004097</v>
          </cell>
        </row>
        <row r="16">
          <cell r="F16">
            <v>2025</v>
          </cell>
          <cell r="G16">
            <v>80.754270402533294</v>
          </cell>
          <cell r="H16" t="e">
            <v>#N/A</v>
          </cell>
          <cell r="I16">
            <v>8.0888411283517598</v>
          </cell>
          <cell r="J16" t="e">
            <v>#N/A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Profile"/>
      <sheetName val="Current year "/>
      <sheetName val="Cy - pe"/>
      <sheetName val="Next year"/>
      <sheetName val="Ny - pe"/>
      <sheetName val="Year over the next one"/>
      <sheetName val="Yono - pe"/>
      <sheetName val="Long term"/>
      <sheetName val="Lt - pe"/>
    </sheetNames>
    <sheetDataSet>
      <sheetData sheetId="0"/>
      <sheetData sheetId="1">
        <row r="10">
          <cell r="J10" t="str">
            <v>2022</v>
          </cell>
          <cell r="K10" t="str">
            <v>2023</v>
          </cell>
          <cell r="L10" t="str">
            <v>2024</v>
          </cell>
          <cell r="M10" t="str">
            <v>2025</v>
          </cell>
          <cell r="O10">
            <v>2026</v>
          </cell>
          <cell r="P10" t="str">
            <v>2027</v>
          </cell>
        </row>
        <row r="11">
          <cell r="I11" t="str">
            <v>Q4 2022</v>
          </cell>
          <cell r="J11">
            <v>4.1037325869999997</v>
          </cell>
          <cell r="K11">
            <v>4.3520895160000004</v>
          </cell>
          <cell r="L11">
            <v>3.5933108317647098</v>
          </cell>
          <cell r="M11" t="e">
            <v>#N/A</v>
          </cell>
          <cell r="O11" t="e">
            <v>#N/A</v>
          </cell>
          <cell r="P11">
            <v>2.9266328000000001</v>
          </cell>
        </row>
        <row r="12">
          <cell r="I12" t="str">
            <v>Q1 2023</v>
          </cell>
          <cell r="J12" t="e">
            <v>#N/A</v>
          </cell>
          <cell r="K12">
            <v>4.48869483</v>
          </cell>
          <cell r="L12">
            <v>3.9495474913636399</v>
          </cell>
          <cell r="M12">
            <v>3.13030407705882</v>
          </cell>
          <cell r="O12" t="e">
            <v>#N/A</v>
          </cell>
          <cell r="P12">
            <v>2.56112091666667</v>
          </cell>
        </row>
        <row r="13">
          <cell r="J13">
            <v>1.01606835643886</v>
          </cell>
          <cell r="K13">
            <v>1.2656665088624099</v>
          </cell>
          <cell r="L13">
            <v>1.2091569487740501</v>
          </cell>
          <cell r="M13" t="e">
            <v>#N/A</v>
          </cell>
          <cell r="O13" t="e">
            <v>#N/A</v>
          </cell>
          <cell r="P13">
            <v>1.5182484124695099</v>
          </cell>
        </row>
        <row r="14">
          <cell r="J14" t="e">
            <v>#N/A</v>
          </cell>
          <cell r="K14">
            <v>1.2170148558083</v>
          </cell>
          <cell r="L14">
            <v>1.8140165425583501</v>
          </cell>
          <cell r="M14">
            <v>1.36972543574719</v>
          </cell>
          <cell r="O14" t="e">
            <v>#N/A</v>
          </cell>
          <cell r="P14">
            <v>0.90352494200794597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T9"/>
  <sheetViews>
    <sheetView showGridLines="0" tabSelected="1" zoomScaleNormal="100" workbookViewId="0">
      <selection activeCell="B1" sqref="B1"/>
    </sheetView>
  </sheetViews>
  <sheetFormatPr defaultColWidth="8.83203125" defaultRowHeight="12.75" x14ac:dyDescent="0.2"/>
  <cols>
    <col min="2" max="9" width="8.83203125" customWidth="1"/>
    <col min="10" max="10" width="8.83203125" style="52" customWidth="1"/>
    <col min="11" max="13" width="8.83203125" customWidth="1"/>
    <col min="14" max="14" width="13.33203125" customWidth="1"/>
    <col min="15" max="17" width="10.33203125" bestFit="1" customWidth="1"/>
    <col min="20" max="20" width="8.83203125" customWidth="1"/>
  </cols>
  <sheetData>
    <row r="1" spans="2:20" ht="13.35" customHeight="1" x14ac:dyDescent="0.2">
      <c r="B1" s="13" t="s">
        <v>23</v>
      </c>
      <c r="K1" s="75"/>
      <c r="L1" s="123" t="s">
        <v>21</v>
      </c>
      <c r="M1" s="103"/>
      <c r="N1" s="143" t="str">
        <f>LEFT($L$1,4) &amp;  " " &amp; LEFT(K4,2) &amp; " " &amp; RIGHT(K4,4)</f>
        <v>HICP Q4 2022</v>
      </c>
      <c r="O1" s="24" t="s">
        <v>22</v>
      </c>
      <c r="P1" s="76"/>
      <c r="T1" s="97" t="str">
        <f>LEFT($L$1,4) &amp; "X " &amp;  LEFT(K4,2) &amp; " " &amp; RIGHT(K4,4)</f>
        <v>HICPX Q4 2022</v>
      </c>
    </row>
    <row r="2" spans="2:20" ht="21.6" customHeight="1" x14ac:dyDescent="0.2">
      <c r="B2" s="169" t="s">
        <v>34</v>
      </c>
      <c r="C2" s="169"/>
      <c r="D2" s="169"/>
      <c r="E2" s="169"/>
      <c r="F2" s="169"/>
      <c r="G2" s="169"/>
      <c r="H2" s="169"/>
      <c r="I2" s="169"/>
      <c r="J2" s="168"/>
      <c r="K2" s="75"/>
      <c r="L2" s="104"/>
      <c r="M2" s="104"/>
      <c r="N2" s="143" t="str">
        <f>LEFT($L$1,4) &amp; " " &amp;  LEFT(K5,2) &amp; " " &amp; RIGHT(K5,4)</f>
        <v>HICP Q1 2023</v>
      </c>
      <c r="O2" s="76"/>
      <c r="P2" s="76"/>
      <c r="T2" s="97" t="str">
        <f>LEFT($L$1,4) &amp; "X " &amp;  LEFT(K5,2) &amp; " " &amp; RIGHT(K5,4)</f>
        <v>HICPX Q1 2023</v>
      </c>
    </row>
    <row r="3" spans="2:20" ht="13.5" thickBot="1" x14ac:dyDescent="0.25">
      <c r="K3" s="77"/>
      <c r="L3" s="135" t="str">
        <f>'[1]HICP profile'!K10</f>
        <v>2023</v>
      </c>
      <c r="M3" s="135" t="str">
        <f>'[1]HICP profile'!L10</f>
        <v>2024</v>
      </c>
      <c r="N3" s="135" t="str">
        <f>'[1]HICP profile'!M10</f>
        <v>2025</v>
      </c>
      <c r="O3" s="78" t="str">
        <f>'[2]Inflation profile'!K10</f>
        <v>2023</v>
      </c>
      <c r="P3" s="78" t="str">
        <f>'[2]Inflation profile'!L10</f>
        <v>2024</v>
      </c>
      <c r="Q3" s="78">
        <f>'[2]Inflation profile'!M10</f>
        <v>2025</v>
      </c>
    </row>
    <row r="4" spans="2:20" x14ac:dyDescent="0.2">
      <c r="K4" s="75" t="str">
        <f>'[1]HICP profile'!I11</f>
        <v>Q4 2022</v>
      </c>
      <c r="L4" s="136">
        <f>'[1]HICP profile'!K11</f>
        <v>5.7675906380357098</v>
      </c>
      <c r="M4" s="136">
        <f>'[1]HICP profile'!L11</f>
        <v>2.4351332616666701</v>
      </c>
      <c r="N4" s="136" t="e">
        <f>'[1]HICP profile'!M11</f>
        <v>#N/A</v>
      </c>
      <c r="O4" s="166">
        <f>'[2]Inflation profile'!K11</f>
        <v>3.9282379636585398</v>
      </c>
      <c r="P4" s="79">
        <f>'[2]Inflation profile'!L11</f>
        <v>2.5570143647222201</v>
      </c>
      <c r="Q4" s="79" t="e">
        <f>'[2]Inflation profile'!M11</f>
        <v>#N/A</v>
      </c>
    </row>
    <row r="5" spans="2:20" ht="14.45" customHeight="1" x14ac:dyDescent="0.2">
      <c r="K5" s="75" t="str">
        <f>'[1]HICP profile'!I12</f>
        <v>Q1 2023</v>
      </c>
      <c r="L5" s="136">
        <f>'[1]HICP profile'!K12</f>
        <v>5.9425836751785699</v>
      </c>
      <c r="M5" s="136">
        <f>'[1]HICP profile'!L12</f>
        <v>2.7306167077358499</v>
      </c>
      <c r="N5" s="136">
        <f>'[1]HICP profile'!M12</f>
        <v>2.1162456344186</v>
      </c>
      <c r="O5" s="79">
        <f>'[2]Inflation profile'!K12</f>
        <v>4.4154398117073201</v>
      </c>
      <c r="P5" s="79">
        <f>'[2]Inflation profile'!L12</f>
        <v>2.7735487395121901</v>
      </c>
      <c r="Q5" s="79">
        <f>'[2]Inflation profile'!M12</f>
        <v>2.2550119911764699</v>
      </c>
    </row>
    <row r="6" spans="2:20" x14ac:dyDescent="0.2">
      <c r="M6" s="52"/>
    </row>
    <row r="7" spans="2:20" x14ac:dyDescent="0.2">
      <c r="L7" s="55"/>
      <c r="M7" s="55"/>
      <c r="N7" s="55"/>
      <c r="O7" s="55"/>
      <c r="P7" s="55"/>
      <c r="Q7" s="55"/>
      <c r="R7" s="52"/>
    </row>
    <row r="8" spans="2:20" x14ac:dyDescent="0.2">
      <c r="L8" s="68"/>
      <c r="M8" s="55"/>
      <c r="N8" s="55"/>
      <c r="O8" s="69"/>
      <c r="P8" s="55"/>
      <c r="Q8" s="55"/>
    </row>
    <row r="9" spans="2:20" x14ac:dyDescent="0.2">
      <c r="L9" s="68"/>
      <c r="O9" s="69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/>
  <dimension ref="A1:P18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7" width="8.83203125" style="1"/>
    <col min="8" max="9" width="8.83203125" style="18"/>
    <col min="10" max="10" width="8.83203125" style="27"/>
    <col min="11" max="11" width="12.83203125" style="27" bestFit="1" customWidth="1"/>
    <col min="12" max="13" width="8.83203125" style="27"/>
    <col min="14" max="15" width="8.83203125" style="18"/>
    <col min="16" max="16" width="8.83203125" style="48"/>
    <col min="17" max="16384" width="8.83203125" style="18"/>
  </cols>
  <sheetData>
    <row r="1" spans="1:16" ht="13.35" customHeight="1" x14ac:dyDescent="0.2">
      <c r="A1" s="4"/>
      <c r="B1" s="14" t="s">
        <v>12</v>
      </c>
    </row>
    <row r="2" spans="1:16" ht="13.35" customHeight="1" x14ac:dyDescent="0.2">
      <c r="B2" s="169" t="s">
        <v>13</v>
      </c>
      <c r="C2" s="169"/>
      <c r="D2" s="169"/>
      <c r="E2" s="169"/>
      <c r="F2" s="169"/>
      <c r="G2" s="169"/>
      <c r="H2" s="169"/>
      <c r="I2" s="169"/>
    </row>
    <row r="4" spans="1:16" ht="13.5" thickBot="1" x14ac:dyDescent="0.25">
      <c r="K4" s="80"/>
      <c r="L4" s="81" t="str">
        <f>'[3]Agg distributions'!F57</f>
        <v>Q1 2023</v>
      </c>
      <c r="M4" s="81" t="str">
        <f>'[3]Agg distributions'!G57</f>
        <v>Q4 2022</v>
      </c>
      <c r="N4" s="81" t="str">
        <f>'[3]Agg distributions'!H57</f>
        <v>Q3 2022</v>
      </c>
    </row>
    <row r="5" spans="1:16" x14ac:dyDescent="0.2">
      <c r="K5" s="86" t="s">
        <v>81</v>
      </c>
      <c r="L5" s="87">
        <f>'[3]Agg distributions'!F58</f>
        <v>0.84481712693552902</v>
      </c>
      <c r="M5" s="87">
        <f>'[3]Agg distributions'!G58</f>
        <v>1.26170443977484</v>
      </c>
      <c r="N5" s="87">
        <f>'[3]Agg distributions'!H58</f>
        <v>0.67839427336562497</v>
      </c>
      <c r="O5" s="53"/>
      <c r="P5" s="63"/>
    </row>
    <row r="6" spans="1:16" x14ac:dyDescent="0.2">
      <c r="K6" s="138" t="s">
        <v>89</v>
      </c>
      <c r="L6" s="87">
        <f>'[3]Agg distributions'!F59</f>
        <v>0.89972922847638204</v>
      </c>
      <c r="M6" s="87">
        <f>'[3]Agg distributions'!G59</f>
        <v>1.22624022042498</v>
      </c>
      <c r="N6" s="87">
        <f>'[3]Agg distributions'!H59</f>
        <v>0.95360011254062504</v>
      </c>
      <c r="O6" s="53"/>
      <c r="P6" s="63"/>
    </row>
    <row r="7" spans="1:16" x14ac:dyDescent="0.2">
      <c r="K7" s="86" t="s">
        <v>90</v>
      </c>
      <c r="L7" s="87">
        <f>'[3]Agg distributions'!F60</f>
        <v>2.9361973984979999</v>
      </c>
      <c r="M7" s="87">
        <f>'[3]Agg distributions'!G60</f>
        <v>2.8603755498416601</v>
      </c>
      <c r="N7" s="87">
        <f>'[3]Agg distributions'!H60</f>
        <v>2.15850457612187</v>
      </c>
      <c r="O7" s="53"/>
      <c r="P7" s="63"/>
    </row>
    <row r="8" spans="1:16" x14ac:dyDescent="0.2">
      <c r="K8" s="86" t="s">
        <v>72</v>
      </c>
      <c r="L8" s="87">
        <f>'[3]Agg distributions'!F61</f>
        <v>5.6640177075201397</v>
      </c>
      <c r="M8" s="87">
        <f>'[3]Agg distributions'!G61</f>
        <v>6.6286634969177101</v>
      </c>
      <c r="N8" s="87">
        <f>'[3]Agg distributions'!H61</f>
        <v>6.2976493918500003</v>
      </c>
      <c r="O8" s="53"/>
      <c r="P8" s="63"/>
    </row>
    <row r="9" spans="1:16" x14ac:dyDescent="0.2">
      <c r="K9" s="86" t="s">
        <v>71</v>
      </c>
      <c r="L9" s="87">
        <f>'[3]Agg distributions'!F62</f>
        <v>12.4924464128257</v>
      </c>
      <c r="M9" s="87">
        <f>'[3]Agg distributions'!G62</f>
        <v>13.9364226331372</v>
      </c>
      <c r="N9" s="87">
        <f>'[3]Agg distributions'!H62</f>
        <v>14.1181045014656</v>
      </c>
      <c r="O9" s="53"/>
      <c r="P9" s="63"/>
    </row>
    <row r="10" spans="1:16" x14ac:dyDescent="0.2">
      <c r="K10" s="86" t="s">
        <v>70</v>
      </c>
      <c r="L10" s="87">
        <f>'[3]Agg distributions'!F63</f>
        <v>25.093236540963598</v>
      </c>
      <c r="M10" s="87">
        <f>'[3]Agg distributions'!G63</f>
        <v>24.082661450133799</v>
      </c>
      <c r="N10" s="87">
        <f>'[3]Agg distributions'!H63</f>
        <v>23.446460873315601</v>
      </c>
      <c r="O10" s="53"/>
      <c r="P10" s="63"/>
    </row>
    <row r="11" spans="1:16" x14ac:dyDescent="0.2">
      <c r="K11" s="86" t="s">
        <v>69</v>
      </c>
      <c r="L11" s="87">
        <f>'[3]Agg distributions'!F64</f>
        <v>27.6017135482249</v>
      </c>
      <c r="M11" s="87">
        <f>'[3]Agg distributions'!G64</f>
        <v>25.902404811109101</v>
      </c>
      <c r="N11" s="87">
        <f>'[3]Agg distributions'!H64</f>
        <v>23.234270158228099</v>
      </c>
      <c r="O11" s="53"/>
      <c r="P11" s="63"/>
    </row>
    <row r="12" spans="1:16" x14ac:dyDescent="0.2">
      <c r="K12" s="86" t="s">
        <v>67</v>
      </c>
      <c r="L12" s="87">
        <f>'[3]Agg distributions'!F65</f>
        <v>12.3992379582659</v>
      </c>
      <c r="M12" s="87">
        <f>'[3]Agg distributions'!G65</f>
        <v>12.6616642722521</v>
      </c>
      <c r="N12" s="87">
        <f>'[3]Agg distributions'!H65</f>
        <v>14.0670713562656</v>
      </c>
      <c r="O12" s="53"/>
      <c r="P12" s="63"/>
    </row>
    <row r="13" spans="1:16" x14ac:dyDescent="0.2">
      <c r="K13" s="86" t="s">
        <v>68</v>
      </c>
      <c r="L13" s="87">
        <f>'[3]Agg distributions'!F66</f>
        <v>6.3079159873991699</v>
      </c>
      <c r="M13" s="87">
        <f>'[3]Agg distributions'!G66</f>
        <v>6.1511037837078497</v>
      </c>
      <c r="N13" s="87">
        <f>'[3]Agg distributions'!H66</f>
        <v>7.5292657943218799</v>
      </c>
      <c r="O13" s="53"/>
      <c r="P13" s="63"/>
    </row>
    <row r="14" spans="1:16" x14ac:dyDescent="0.2">
      <c r="K14" s="86" t="s">
        <v>73</v>
      </c>
      <c r="L14" s="87">
        <f>'[3]Agg distributions'!F67</f>
        <v>2.9905197172546201</v>
      </c>
      <c r="M14" s="87">
        <f>'[3]Agg distributions'!G67</f>
        <v>3.0279986003522699</v>
      </c>
      <c r="N14" s="87">
        <f>'[3]Agg distributions'!H67</f>
        <v>4.0929242410781299</v>
      </c>
      <c r="O14" s="53"/>
      <c r="P14" s="63"/>
    </row>
    <row r="15" spans="1:16" x14ac:dyDescent="0.2">
      <c r="K15" s="86" t="s">
        <v>74</v>
      </c>
      <c r="L15" s="87">
        <f>'[3]Agg distributions'!F68</f>
        <v>1.3967184210869299</v>
      </c>
      <c r="M15" s="87">
        <f>'[3]Agg distributions'!G68</f>
        <v>1.2426112955535</v>
      </c>
      <c r="N15" s="87">
        <f>'[3]Agg distributions'!H68</f>
        <v>1.8656183544687499</v>
      </c>
    </row>
    <row r="16" spans="1:16" x14ac:dyDescent="0.2">
      <c r="K16" s="86" t="s">
        <v>63</v>
      </c>
      <c r="L16" s="87">
        <f>'[3]Agg distributions'!F69</f>
        <v>1.37344995254908</v>
      </c>
      <c r="M16" s="87">
        <f>'[3]Agg distributions'!G69</f>
        <v>1.0181494467949499</v>
      </c>
      <c r="N16" s="87">
        <f>'[3]Agg distributions'!H69</f>
        <v>1.5581363669781201</v>
      </c>
    </row>
    <row r="17" spans="11:14" x14ac:dyDescent="0.2">
      <c r="K17" s="86"/>
      <c r="L17" s="87"/>
      <c r="M17" s="87"/>
      <c r="N17" s="87"/>
    </row>
    <row r="18" spans="11:14" x14ac:dyDescent="0.2">
      <c r="L18" s="137">
        <v>100.0000000001</v>
      </c>
      <c r="M18" s="137">
        <v>100.0000000002</v>
      </c>
      <c r="N18" s="137">
        <v>100.0000000001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/>
  <dimension ref="B1:Q8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43"/>
    <col min="2" max="9" width="8.83203125" style="43" customWidth="1"/>
    <col min="10" max="10" width="8.83203125" style="52" customWidth="1"/>
    <col min="11" max="12" width="8.83203125" style="43" customWidth="1"/>
    <col min="13" max="15" width="8.83203125" style="43"/>
    <col min="16" max="16" width="8.83203125" style="52"/>
    <col min="17" max="16384" width="8.83203125" style="43"/>
  </cols>
  <sheetData>
    <row r="1" spans="2:17" ht="13.35" customHeight="1" x14ac:dyDescent="0.2">
      <c r="B1" s="14" t="s">
        <v>37</v>
      </c>
      <c r="K1" s="102" t="s">
        <v>86</v>
      </c>
      <c r="L1" s="39"/>
    </row>
    <row r="2" spans="2:17" ht="13.35" customHeight="1" x14ac:dyDescent="0.2">
      <c r="B2" s="169" t="s">
        <v>36</v>
      </c>
      <c r="C2" s="169"/>
      <c r="D2" s="169"/>
      <c r="E2" s="169"/>
      <c r="F2" s="169"/>
      <c r="G2" s="169"/>
      <c r="H2" s="169"/>
      <c r="I2" s="169"/>
      <c r="J2" s="168"/>
      <c r="K2" s="102" t="s">
        <v>87</v>
      </c>
      <c r="L2" s="45"/>
    </row>
    <row r="3" spans="2:17" ht="15.75" thickBot="1" x14ac:dyDescent="0.3">
      <c r="K3" s="77"/>
      <c r="L3" s="124" t="str">
        <f>'[4]UNEM profile'!J10</f>
        <v>2022</v>
      </c>
      <c r="M3" s="124" t="str">
        <f>'[4]UNEM profile'!K10</f>
        <v>2023</v>
      </c>
      <c r="N3" s="124" t="str">
        <f>'[4]UNEM profile'!L10</f>
        <v>2024</v>
      </c>
      <c r="O3" s="124">
        <f>'[4]UNEM profile'!M10</f>
        <v>2025</v>
      </c>
      <c r="P3" s="124">
        <f>'[4]UNEM profile'!N10</f>
        <v>2026</v>
      </c>
      <c r="Q3" s="124" t="str">
        <f>'[4]UNEM profile'!O10</f>
        <v>2027</v>
      </c>
    </row>
    <row r="4" spans="2:17" x14ac:dyDescent="0.2">
      <c r="K4" s="75" t="str">
        <f>'[4]UNEM profile'!I11</f>
        <v>Q4 2022</v>
      </c>
      <c r="L4" s="82">
        <f>'[4]UNEM profile'!J11</f>
        <v>6.7522255727451004</v>
      </c>
      <c r="M4" s="82">
        <f>'[4]UNEM profile'!K11</f>
        <v>7.10175985784314</v>
      </c>
      <c r="N4" s="82">
        <f>'[4]UNEM profile'!L11</f>
        <v>6.9930369823912999</v>
      </c>
      <c r="O4" s="82" t="e">
        <f>'[4]UNEM profile'!M11</f>
        <v>#N/A</v>
      </c>
      <c r="P4" s="82" t="e">
        <f>'[4]UNEM profile'!N11</f>
        <v>#N/A</v>
      </c>
      <c r="Q4" s="82">
        <f>'[4]UNEM profile'!O11</f>
        <v>6.5824166691891897</v>
      </c>
    </row>
    <row r="5" spans="2:17" ht="14.45" customHeight="1" x14ac:dyDescent="0.2">
      <c r="K5" s="75" t="str">
        <f>'[4]UNEM profile'!I12</f>
        <v>Q1 2023</v>
      </c>
      <c r="L5" s="82">
        <f>'[4]UNEM profile'!J12</f>
        <v>6.6966924545454534</v>
      </c>
      <c r="M5" s="82">
        <f>'[4]UNEM profile'!K12</f>
        <v>6.9553957725490196</v>
      </c>
      <c r="N5" s="82">
        <f>'[4]UNEM profile'!L12</f>
        <v>6.8900289942857098</v>
      </c>
      <c r="O5" s="82">
        <f>'[4]UNEM profile'!M12</f>
        <v>6.6699829463157903</v>
      </c>
      <c r="P5" s="82" t="e">
        <f>'[4]UNEM profile'!N12</f>
        <v>#N/A</v>
      </c>
      <c r="Q5" s="82">
        <f>'[4]UNEM profile'!O12</f>
        <v>6.4316411318918902</v>
      </c>
    </row>
    <row r="7" spans="2:17" x14ac:dyDescent="0.2">
      <c r="L7" s="55"/>
      <c r="M7" s="55"/>
      <c r="N7" s="55"/>
      <c r="O7" s="55"/>
      <c r="P7" s="55"/>
      <c r="Q7" s="55"/>
    </row>
    <row r="8" spans="2:17" x14ac:dyDescent="0.2">
      <c r="L8" s="40"/>
      <c r="M8" s="40"/>
      <c r="N8" s="40"/>
      <c r="O8" s="40"/>
      <c r="P8" s="55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R51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5.1640625" style="18" customWidth="1"/>
    <col min="10" max="10" width="15.1640625" style="98" customWidth="1"/>
    <col min="11" max="11" width="12.6640625" style="27" bestFit="1" customWidth="1"/>
    <col min="12" max="14" width="8.83203125" style="27"/>
    <col min="15" max="16" width="8.83203125" style="18"/>
    <col min="17" max="17" width="8.83203125" style="50"/>
    <col min="18" max="18" width="8.83203125" style="49"/>
    <col min="19" max="16384" width="8.83203125" style="18"/>
  </cols>
  <sheetData>
    <row r="1" spans="1:16" ht="13.35" customHeight="1" x14ac:dyDescent="0.2">
      <c r="B1" s="22" t="s">
        <v>38</v>
      </c>
    </row>
    <row r="2" spans="1:16" ht="13.35" customHeight="1" thickBot="1" x14ac:dyDescent="0.25">
      <c r="A2" s="6"/>
      <c r="B2" s="169" t="s">
        <v>101</v>
      </c>
      <c r="C2" s="169"/>
      <c r="D2" s="169"/>
      <c r="E2" s="169"/>
      <c r="F2" s="169"/>
      <c r="G2" s="169"/>
      <c r="H2" s="169"/>
      <c r="I2" s="169"/>
      <c r="J2" s="168"/>
      <c r="K2" s="80"/>
      <c r="L2" s="81" t="str">
        <f>'[4]Agg distributions'!F8</f>
        <v>Q1 2023</v>
      </c>
      <c r="M2" s="81" t="str">
        <f>'[4]Agg distributions'!G8</f>
        <v>Q4 2022</v>
      </c>
      <c r="N2" s="81" t="str">
        <f>'[4]Agg distributions'!H8</f>
        <v>Q3 2022</v>
      </c>
    </row>
    <row r="3" spans="1:16" x14ac:dyDescent="0.2">
      <c r="K3" s="86" t="s">
        <v>79</v>
      </c>
      <c r="L3" s="85">
        <f>'[4]Agg distributions'!F9</f>
        <v>5.22224605128205E-2</v>
      </c>
      <c r="M3" s="85">
        <f>'[4]Agg distributions'!G9</f>
        <v>7.1222955000000004E-2</v>
      </c>
      <c r="N3" s="85">
        <f>'[4]Agg distributions'!H9</f>
        <v>7.6224693440540503E-2</v>
      </c>
      <c r="P3" s="64"/>
    </row>
    <row r="4" spans="1:16" ht="13.35" customHeight="1" x14ac:dyDescent="0.2">
      <c r="K4" s="86" t="s">
        <v>83</v>
      </c>
      <c r="L4" s="85">
        <f>'[4]Agg distributions'!F10</f>
        <v>7.6959386666666699E-2</v>
      </c>
      <c r="M4" s="85">
        <f>'[4]Agg distributions'!G10</f>
        <v>9.6096438249999999E-2</v>
      </c>
      <c r="N4" s="85">
        <f>'[4]Agg distributions'!H10</f>
        <v>0.461733519613513</v>
      </c>
      <c r="P4" s="64"/>
    </row>
    <row r="5" spans="1:16" ht="13.35" customHeight="1" x14ac:dyDescent="0.2">
      <c r="K5" s="86" t="s">
        <v>78</v>
      </c>
      <c r="L5" s="85">
        <f>'[4]Agg distributions'!F11</f>
        <v>0.266140641282051</v>
      </c>
      <c r="M5" s="85">
        <f>'[4]Agg distributions'!G11</f>
        <v>0.26541672425000001</v>
      </c>
      <c r="N5" s="85">
        <f>'[4]Agg distributions'!H11</f>
        <v>1.4567632389945899</v>
      </c>
      <c r="P5" s="64"/>
    </row>
    <row r="6" spans="1:16" ht="13.35" customHeight="1" x14ac:dyDescent="0.2">
      <c r="K6" s="86" t="s">
        <v>102</v>
      </c>
      <c r="L6" s="85">
        <f>'[4]Agg distributions'!F12</f>
        <v>1.0607218074358999</v>
      </c>
      <c r="M6" s="85">
        <f>'[4]Agg distributions'!G12</f>
        <v>1.0399201730000001</v>
      </c>
      <c r="N6" s="85">
        <f>'[4]Agg distributions'!H12</f>
        <v>4.2767138440567596</v>
      </c>
      <c r="P6" s="64"/>
    </row>
    <row r="7" spans="1:16" ht="13.35" customHeight="1" x14ac:dyDescent="0.2">
      <c r="K7" s="86" t="s">
        <v>40</v>
      </c>
      <c r="L7" s="85">
        <f>'[4]Agg distributions'!F13</f>
        <v>3.5378156741025601</v>
      </c>
      <c r="M7" s="85">
        <f>'[4]Agg distributions'!G13</f>
        <v>3.8583745354999999</v>
      </c>
      <c r="N7" s="85">
        <f>'[4]Agg distributions'!H13</f>
        <v>8.8897958297270208</v>
      </c>
      <c r="P7" s="64"/>
    </row>
    <row r="8" spans="1:16" ht="13.35" customHeight="1" x14ac:dyDescent="0.2">
      <c r="I8" s="12"/>
      <c r="J8" s="12"/>
      <c r="K8" s="86" t="s">
        <v>41</v>
      </c>
      <c r="L8" s="85">
        <f>'[4]Agg distributions'!F14</f>
        <v>16.373228704871799</v>
      </c>
      <c r="M8" s="85">
        <f>'[4]Agg distributions'!G14</f>
        <v>13.2510338855</v>
      </c>
      <c r="N8" s="85">
        <f>'[4]Agg distributions'!H14</f>
        <v>19.833844836502699</v>
      </c>
      <c r="P8" s="64"/>
    </row>
    <row r="9" spans="1:16" ht="13.35" customHeight="1" x14ac:dyDescent="0.2">
      <c r="K9" s="86" t="s">
        <v>42</v>
      </c>
      <c r="L9" s="85">
        <f>'[4]Agg distributions'!F15</f>
        <v>33.641420414102598</v>
      </c>
      <c r="M9" s="85">
        <f>'[4]Agg distributions'!G15</f>
        <v>30.242445115500001</v>
      </c>
      <c r="N9" s="85">
        <f>'[4]Agg distributions'!H15</f>
        <v>32.737771686153998</v>
      </c>
      <c r="P9" s="64"/>
    </row>
    <row r="10" spans="1:16" ht="13.35" customHeight="1" x14ac:dyDescent="0.2">
      <c r="K10" s="86" t="s">
        <v>43</v>
      </c>
      <c r="L10" s="85">
        <f>'[4]Agg distributions'!F16</f>
        <v>27.8494019720513</v>
      </c>
      <c r="M10" s="85">
        <f>'[4]Agg distributions'!G16</f>
        <v>27.090058384999999</v>
      </c>
      <c r="N10" s="85">
        <f>'[4]Agg distributions'!H16</f>
        <v>18.2054280950946</v>
      </c>
      <c r="P10" s="64"/>
    </row>
    <row r="11" spans="1:16" ht="13.35" customHeight="1" x14ac:dyDescent="0.2">
      <c r="K11" s="86" t="s">
        <v>44</v>
      </c>
      <c r="L11" s="85">
        <f>'[4]Agg distributions'!F17</f>
        <v>11.6309114110256</v>
      </c>
      <c r="M11" s="85">
        <f>'[4]Agg distributions'!G17</f>
        <v>13.866492393750001</v>
      </c>
      <c r="N11" s="85">
        <f>'[4]Agg distributions'!H17</f>
        <v>8.1552975276243291</v>
      </c>
      <c r="P11" s="64"/>
    </row>
    <row r="12" spans="1:16" ht="13.35" customHeight="1" x14ac:dyDescent="0.2">
      <c r="K12" s="86" t="s">
        <v>45</v>
      </c>
      <c r="L12" s="85">
        <f>'[4]Agg distributions'!F18</f>
        <v>3.2332827938461501</v>
      </c>
      <c r="M12" s="85">
        <f>'[4]Agg distributions'!G18</f>
        <v>5.85563021875</v>
      </c>
      <c r="N12" s="85">
        <f>'[4]Agg distributions'!H18</f>
        <v>3.4502995591189198</v>
      </c>
      <c r="P12" s="64"/>
    </row>
    <row r="13" spans="1:16" ht="13.35" customHeight="1" x14ac:dyDescent="0.2">
      <c r="K13" s="86" t="s">
        <v>46</v>
      </c>
      <c r="L13" s="85">
        <f>'[4]Agg distributions'!F19</f>
        <v>1.19247087564103</v>
      </c>
      <c r="M13" s="85">
        <f>'[4]Agg distributions'!G19</f>
        <v>2.5007736180000002</v>
      </c>
      <c r="N13" s="85">
        <f>'[4]Agg distributions'!H19</f>
        <v>1.5462756844026999</v>
      </c>
      <c r="P13" s="64"/>
    </row>
    <row r="14" spans="1:16" s="73" customFormat="1" ht="13.35" customHeight="1" x14ac:dyDescent="0.2">
      <c r="A14" s="1"/>
      <c r="B14" s="13"/>
      <c r="C14" s="1"/>
      <c r="D14" s="1"/>
      <c r="E14" s="1"/>
      <c r="F14" s="1"/>
      <c r="G14" s="1"/>
      <c r="J14" s="98"/>
      <c r="K14" s="86" t="s">
        <v>47</v>
      </c>
      <c r="L14" s="85">
        <f>'[4]Agg distributions'!F20</f>
        <v>0.53226588128205099</v>
      </c>
      <c r="M14" s="85">
        <f>'[4]Agg distributions'!G20</f>
        <v>1.1324555125</v>
      </c>
      <c r="N14" s="85">
        <f>'[4]Agg distributions'!H20</f>
        <v>0.61552921892973</v>
      </c>
      <c r="P14" s="67"/>
    </row>
    <row r="15" spans="1:16" s="73" customFormat="1" ht="13.35" customHeight="1" x14ac:dyDescent="0.2">
      <c r="A15" s="1"/>
      <c r="B15" s="13"/>
      <c r="C15" s="1"/>
      <c r="D15" s="1"/>
      <c r="E15" s="1"/>
      <c r="F15" s="1"/>
      <c r="G15" s="1"/>
      <c r="J15" s="98"/>
      <c r="K15" s="86" t="s">
        <v>48</v>
      </c>
      <c r="L15" s="85">
        <f>'[4]Agg distributions'!F21</f>
        <v>0.25825071794871801</v>
      </c>
      <c r="M15" s="85">
        <f>'[4]Agg distributions'!G21</f>
        <v>0.44207748424999999</v>
      </c>
      <c r="N15" s="85">
        <f>'[4]Agg distributions'!H21</f>
        <v>0.18551320227026999</v>
      </c>
      <c r="P15" s="67"/>
    </row>
    <row r="16" spans="1:16" ht="13.35" customHeight="1" x14ac:dyDescent="0.2">
      <c r="B16" s="169"/>
      <c r="C16" s="169"/>
      <c r="D16" s="169"/>
      <c r="E16" s="169"/>
      <c r="F16" s="169"/>
      <c r="K16" s="129" t="s">
        <v>66</v>
      </c>
      <c r="L16" s="85">
        <f>'[4]Agg distributions'!F22</f>
        <v>0.29490725999999956</v>
      </c>
      <c r="M16" s="85">
        <f>'[4]Agg distributions'!G22</f>
        <v>0.28800256025000004</v>
      </c>
      <c r="N16" s="85">
        <f>'[4]Agg distributions'!H22</f>
        <v>0.10880906407027026</v>
      </c>
      <c r="P16" s="53"/>
    </row>
    <row r="17" spans="1:16" ht="13.35" customHeight="1" x14ac:dyDescent="0.2">
      <c r="K17" s="83"/>
      <c r="L17" s="139">
        <f>SUM(L3:L16)</f>
        <v>100.00000000076923</v>
      </c>
      <c r="M17" s="139">
        <f>SUM(M3:M16)</f>
        <v>99.999999999500019</v>
      </c>
      <c r="N17" s="139">
        <f>SUM(N3:N16)</f>
        <v>99.999999999999957</v>
      </c>
      <c r="P17" s="65"/>
    </row>
    <row r="18" spans="1:16" ht="13.35" customHeight="1" x14ac:dyDescent="0.2">
      <c r="K18" s="83"/>
      <c r="L18" s="83"/>
      <c r="M18" s="83"/>
      <c r="N18" s="89"/>
      <c r="P18" s="65"/>
    </row>
    <row r="19" spans="1:16" ht="13.35" customHeight="1" thickBot="1" x14ac:dyDescent="0.25">
      <c r="K19" s="80"/>
      <c r="L19" s="81" t="s">
        <v>64</v>
      </c>
      <c r="M19" s="81" t="s">
        <v>59</v>
      </c>
      <c r="N19" s="81" t="str">
        <f>'[4]Agg distributions'!H27</f>
        <v>Q3 2022</v>
      </c>
      <c r="P19" s="65"/>
    </row>
    <row r="20" spans="1:16" ht="13.35" customHeight="1" x14ac:dyDescent="0.2">
      <c r="K20" s="86" t="s">
        <v>79</v>
      </c>
      <c r="L20" s="85">
        <f>'[4]Agg distributions'!F28</f>
        <v>0.20996755378378401</v>
      </c>
      <c r="M20" s="85">
        <f>'[4]Agg distributions'!G28</f>
        <v>7.8848433999999995E-2</v>
      </c>
      <c r="N20" s="85">
        <f>'[4]Agg distributions'!H28</f>
        <v>0.43868878906874997</v>
      </c>
      <c r="P20" s="65"/>
    </row>
    <row r="21" spans="1:16" ht="13.35" customHeight="1" x14ac:dyDescent="0.2">
      <c r="K21" s="86" t="s">
        <v>83</v>
      </c>
      <c r="L21" s="85">
        <f>'[4]Agg distributions'!F29</f>
        <v>0.28340054243243201</v>
      </c>
      <c r="M21" s="85">
        <f>'[4]Agg distributions'!G29</f>
        <v>0.323184763428571</v>
      </c>
      <c r="N21" s="85">
        <f>'[4]Agg distributions'!H29</f>
        <v>1.1633273496062499</v>
      </c>
      <c r="P21" s="65"/>
    </row>
    <row r="22" spans="1:16" ht="13.35" customHeight="1" x14ac:dyDescent="0.2">
      <c r="K22" s="86" t="s">
        <v>78</v>
      </c>
      <c r="L22" s="85">
        <f>'[4]Agg distributions'!F30</f>
        <v>1.12170318972973</v>
      </c>
      <c r="M22" s="85">
        <f>'[4]Agg distributions'!G30</f>
        <v>0.64448669857142904</v>
      </c>
      <c r="N22" s="85">
        <f>'[4]Agg distributions'!H30</f>
        <v>2.2386117601656199</v>
      </c>
      <c r="P22" s="65"/>
    </row>
    <row r="23" spans="1:16" ht="13.35" customHeight="1" x14ac:dyDescent="0.2">
      <c r="K23" s="86" t="s">
        <v>102</v>
      </c>
      <c r="L23" s="85">
        <f>'[4]Agg distributions'!F31</f>
        <v>2.6445502581081102</v>
      </c>
      <c r="M23" s="85">
        <f>'[4]Agg distributions'!G31</f>
        <v>1.9719042125714299</v>
      </c>
      <c r="N23" s="85">
        <f>'[4]Agg distributions'!H31</f>
        <v>4.8097803935124999</v>
      </c>
      <c r="P23" s="65"/>
    </row>
    <row r="24" spans="1:16" ht="13.35" customHeight="1" x14ac:dyDescent="0.2">
      <c r="K24" s="86" t="s">
        <v>40</v>
      </c>
      <c r="L24" s="85">
        <f>'[4]Agg distributions'!F32</f>
        <v>6.1583406651351398</v>
      </c>
      <c r="M24" s="85">
        <f>'[4]Agg distributions'!G32</f>
        <v>6.4172431768571396</v>
      </c>
      <c r="N24" s="85">
        <f>'[4]Agg distributions'!H32</f>
        <v>11.130117928809399</v>
      </c>
      <c r="P24" s="65"/>
    </row>
    <row r="25" spans="1:16" ht="13.35" customHeight="1" x14ac:dyDescent="0.2">
      <c r="K25" s="86" t="s">
        <v>41</v>
      </c>
      <c r="L25" s="85">
        <f>'[4]Agg distributions'!F33</f>
        <v>17.4546540094595</v>
      </c>
      <c r="M25" s="85">
        <f>'[4]Agg distributions'!G33</f>
        <v>16.597320855428599</v>
      </c>
      <c r="N25" s="85">
        <f>'[4]Agg distributions'!H33</f>
        <v>23.614973273309399</v>
      </c>
      <c r="P25" s="65"/>
    </row>
    <row r="26" spans="1:16" ht="13.35" customHeight="1" x14ac:dyDescent="0.2">
      <c r="K26" s="86" t="s">
        <v>42</v>
      </c>
      <c r="L26" s="85">
        <f>'[4]Agg distributions'!F34</f>
        <v>30.2318050056757</v>
      </c>
      <c r="M26" s="85">
        <f>'[4]Agg distributions'!G34</f>
        <v>27.7215077197143</v>
      </c>
      <c r="N26" s="85">
        <f>'[4]Agg distributions'!H34</f>
        <v>26.3588770074062</v>
      </c>
      <c r="P26" s="65"/>
    </row>
    <row r="27" spans="1:16" ht="13.35" customHeight="1" x14ac:dyDescent="0.2">
      <c r="B27" s="13"/>
      <c r="K27" s="86" t="s">
        <v>43</v>
      </c>
      <c r="L27" s="85">
        <f>'[4]Agg distributions'!F35</f>
        <v>23.833036600270301</v>
      </c>
      <c r="M27" s="85">
        <f>'[4]Agg distributions'!G35</f>
        <v>22.452601931142901</v>
      </c>
      <c r="N27" s="85">
        <f>'[4]Agg distributions'!H35</f>
        <v>14.990495030778099</v>
      </c>
      <c r="P27" s="65"/>
    </row>
    <row r="28" spans="1:16" s="73" customFormat="1" ht="14.25" customHeight="1" x14ac:dyDescent="0.2">
      <c r="A28" s="1"/>
      <c r="B28" s="1"/>
      <c r="C28" s="1"/>
      <c r="D28" s="1"/>
      <c r="E28" s="1"/>
      <c r="F28" s="1"/>
      <c r="G28" s="1"/>
      <c r="J28" s="98"/>
      <c r="K28" s="86" t="s">
        <v>44</v>
      </c>
      <c r="L28" s="85">
        <f>'[4]Agg distributions'!F36</f>
        <v>9.7127548672972992</v>
      </c>
      <c r="M28" s="85">
        <f>'[4]Agg distributions'!G36</f>
        <v>11.7008743377143</v>
      </c>
      <c r="N28" s="85">
        <f>'[4]Agg distributions'!H36</f>
        <v>7.3452289951468703</v>
      </c>
      <c r="P28" s="67"/>
    </row>
    <row r="29" spans="1:16" s="73" customFormat="1" ht="14.25" customHeight="1" x14ac:dyDescent="0.2">
      <c r="A29" s="1"/>
      <c r="B29" s="1"/>
      <c r="C29" s="1"/>
      <c r="D29" s="1"/>
      <c r="E29" s="1"/>
      <c r="F29" s="1"/>
      <c r="G29" s="1"/>
      <c r="J29" s="98"/>
      <c r="K29" s="86" t="s">
        <v>45</v>
      </c>
      <c r="L29" s="85">
        <f>'[4]Agg distributions'!F37</f>
        <v>4.6591079029729698</v>
      </c>
      <c r="M29" s="85">
        <f>'[4]Agg distributions'!G37</f>
        <v>6.5792404114285699</v>
      </c>
      <c r="N29" s="85">
        <f>'[4]Agg distributions'!H37</f>
        <v>4.29080710342188</v>
      </c>
      <c r="P29" s="67"/>
    </row>
    <row r="30" spans="1:16" ht="13.35" customHeight="1" x14ac:dyDescent="0.2">
      <c r="K30" s="86" t="s">
        <v>46</v>
      </c>
      <c r="L30" s="85">
        <f>'[4]Agg distributions'!F38</f>
        <v>2.0063304989189201</v>
      </c>
      <c r="M30" s="85">
        <f>'[4]Agg distributions'!G38</f>
        <v>3.0422479025714302</v>
      </c>
      <c r="N30" s="85">
        <f>'[4]Agg distributions'!H38</f>
        <v>2.3559446386312501</v>
      </c>
      <c r="P30" s="53"/>
    </row>
    <row r="31" spans="1:16" ht="13.35" customHeight="1" x14ac:dyDescent="0.2">
      <c r="K31" s="86" t="s">
        <v>47</v>
      </c>
      <c r="L31" s="85">
        <f>'[4]Agg distributions'!F39</f>
        <v>0.84180131513513501</v>
      </c>
      <c r="M31" s="85">
        <f>'[4]Agg distributions'!G39</f>
        <v>1.3388294285714299</v>
      </c>
      <c r="N31" s="85">
        <f>'[4]Agg distributions'!H39</f>
        <v>0.61330931834062496</v>
      </c>
      <c r="P31" s="66"/>
    </row>
    <row r="32" spans="1:16" ht="13.35" customHeight="1" x14ac:dyDescent="0.2">
      <c r="K32" s="86" t="s">
        <v>48</v>
      </c>
      <c r="L32" s="85">
        <f>'[4]Agg distributions'!F40</f>
        <v>0.50216216540540504</v>
      </c>
      <c r="M32" s="85">
        <f>'[4]Agg distributions'!G40</f>
        <v>0.60938682342857098</v>
      </c>
      <c r="N32" s="85">
        <f>'[4]Agg distributions'!H40</f>
        <v>0.41359761587499999</v>
      </c>
      <c r="P32" s="66"/>
    </row>
    <row r="33" spans="11:16" ht="13.35" customHeight="1" x14ac:dyDescent="0.2">
      <c r="K33" s="129" t="s">
        <v>66</v>
      </c>
      <c r="L33" s="85">
        <f>'[4]Agg distributions'!F41</f>
        <v>0.34038542486486389</v>
      </c>
      <c r="M33" s="85">
        <f>'[4]Agg distributions'!G41</f>
        <v>0.52232330371428504</v>
      </c>
      <c r="N33" s="85">
        <f>'[4]Agg distributions'!H41</f>
        <v>0.23624079592812502</v>
      </c>
      <c r="P33" s="66"/>
    </row>
    <row r="34" spans="11:16" ht="13.35" customHeight="1" x14ac:dyDescent="0.2">
      <c r="K34" s="89"/>
      <c r="L34" s="139">
        <f>SUM(L20:L33)</f>
        <v>99.999999999189285</v>
      </c>
      <c r="M34" s="139">
        <f>SUM(M20:M33)</f>
        <v>99.999999999142958</v>
      </c>
      <c r="N34" s="139">
        <f>SUM(N20:N33)</f>
        <v>99.999999999999986</v>
      </c>
      <c r="P34" s="66"/>
    </row>
    <row r="35" spans="11:16" ht="13.35" customHeight="1" x14ac:dyDescent="0.2">
      <c r="K35" s="89"/>
      <c r="L35" s="88"/>
      <c r="M35" s="88"/>
      <c r="N35" s="88"/>
      <c r="P35" s="66"/>
    </row>
    <row r="36" spans="11:16" ht="13.35" customHeight="1" thickBot="1" x14ac:dyDescent="0.25">
      <c r="K36" s="80"/>
      <c r="L36" s="81" t="str">
        <f>'[4]Agg distributions'!F46</f>
        <v>Q1 2023</v>
      </c>
      <c r="M36" s="81" t="str">
        <f>'[4]Agg distributions'!G46</f>
        <v>Q4 2022</v>
      </c>
      <c r="N36" s="81" t="str">
        <f>'[4]Agg distributions'!H46</f>
        <v>Q3 2022</v>
      </c>
      <c r="P36" s="66"/>
    </row>
    <row r="37" spans="11:16" ht="13.35" customHeight="1" x14ac:dyDescent="0.2">
      <c r="K37" s="86" t="s">
        <v>79</v>
      </c>
      <c r="L37" s="85">
        <f>'[4]Agg distributions'!F47</f>
        <v>0.86623788645161304</v>
      </c>
      <c r="M37" s="85" t="e">
        <f>'[4]Agg distributions'!G47</f>
        <v>#N/A</v>
      </c>
      <c r="N37" s="85" t="e">
        <f>'[4]Agg distributions'!H47</f>
        <v>#N/A</v>
      </c>
      <c r="P37" s="66"/>
    </row>
    <row r="38" spans="11:16" ht="13.35" customHeight="1" x14ac:dyDescent="0.2">
      <c r="K38" s="86" t="s">
        <v>83</v>
      </c>
      <c r="L38" s="85">
        <f>'[4]Agg distributions'!F48</f>
        <v>1.2894869809677401</v>
      </c>
      <c r="M38" s="85" t="e">
        <f>'[4]Agg distributions'!G48</f>
        <v>#N/A</v>
      </c>
      <c r="N38" s="85" t="e">
        <f>'[4]Agg distributions'!H48</f>
        <v>#N/A</v>
      </c>
      <c r="P38" s="66"/>
    </row>
    <row r="39" spans="11:16" ht="13.35" customHeight="1" x14ac:dyDescent="0.2">
      <c r="K39" s="86" t="s">
        <v>78</v>
      </c>
      <c r="L39" s="85">
        <f>'[4]Agg distributions'!F49</f>
        <v>2.16136704225806</v>
      </c>
      <c r="M39" s="85" t="e">
        <f>'[4]Agg distributions'!G49</f>
        <v>#N/A</v>
      </c>
      <c r="N39" s="85" t="e">
        <f>'[4]Agg distributions'!H49</f>
        <v>#N/A</v>
      </c>
      <c r="P39" s="66"/>
    </row>
    <row r="40" spans="11:16" ht="13.35" customHeight="1" x14ac:dyDescent="0.2">
      <c r="K40" s="86" t="s">
        <v>102</v>
      </c>
      <c r="L40" s="85">
        <f>'[4]Agg distributions'!F50</f>
        <v>2.8557608516128998</v>
      </c>
      <c r="M40" s="85" t="e">
        <f>'[4]Agg distributions'!G50</f>
        <v>#N/A</v>
      </c>
      <c r="N40" s="85" t="e">
        <f>'[4]Agg distributions'!H50</f>
        <v>#N/A</v>
      </c>
      <c r="P40" s="66"/>
    </row>
    <row r="41" spans="11:16" ht="13.35" customHeight="1" x14ac:dyDescent="0.2">
      <c r="K41" s="86" t="s">
        <v>40</v>
      </c>
      <c r="L41" s="85">
        <f>'[4]Agg distributions'!F51</f>
        <v>7.7797747806451598</v>
      </c>
      <c r="M41" s="85" t="e">
        <f>'[4]Agg distributions'!G51</f>
        <v>#N/A</v>
      </c>
      <c r="N41" s="85" t="e">
        <f>'[4]Agg distributions'!H51</f>
        <v>#N/A</v>
      </c>
      <c r="P41" s="66"/>
    </row>
    <row r="42" spans="11:16" x14ac:dyDescent="0.2">
      <c r="K42" s="86" t="s">
        <v>41</v>
      </c>
      <c r="L42" s="85">
        <f>'[4]Agg distributions'!F52</f>
        <v>21.118133804838699</v>
      </c>
      <c r="M42" s="85" t="e">
        <f>'[4]Agg distributions'!G52</f>
        <v>#N/A</v>
      </c>
      <c r="N42" s="85" t="e">
        <f>'[4]Agg distributions'!H52</f>
        <v>#N/A</v>
      </c>
    </row>
    <row r="43" spans="11:16" x14ac:dyDescent="0.2">
      <c r="K43" s="86" t="s">
        <v>42</v>
      </c>
      <c r="L43" s="85">
        <f>'[4]Agg distributions'!F53</f>
        <v>27.9233963787097</v>
      </c>
      <c r="M43" s="85" t="e">
        <f>'[4]Agg distributions'!G53</f>
        <v>#N/A</v>
      </c>
      <c r="N43" s="85" t="e">
        <f>'[4]Agg distributions'!H53</f>
        <v>#N/A</v>
      </c>
    </row>
    <row r="44" spans="11:16" x14ac:dyDescent="0.2">
      <c r="K44" s="86" t="s">
        <v>43</v>
      </c>
      <c r="L44" s="85">
        <f>'[4]Agg distributions'!F54</f>
        <v>19.069645850645198</v>
      </c>
      <c r="M44" s="85" t="e">
        <f>'[4]Agg distributions'!G54</f>
        <v>#N/A</v>
      </c>
      <c r="N44" s="85" t="e">
        <f>'[4]Agg distributions'!H54</f>
        <v>#N/A</v>
      </c>
    </row>
    <row r="45" spans="11:16" x14ac:dyDescent="0.2">
      <c r="K45" s="86" t="s">
        <v>44</v>
      </c>
      <c r="L45" s="85">
        <f>'[4]Agg distributions'!F55</f>
        <v>9.9043905525806508</v>
      </c>
      <c r="M45" s="85" t="e">
        <f>'[4]Agg distributions'!G55</f>
        <v>#N/A</v>
      </c>
      <c r="N45" s="85" t="e">
        <f>'[4]Agg distributions'!H55</f>
        <v>#N/A</v>
      </c>
    </row>
    <row r="46" spans="11:16" x14ac:dyDescent="0.2">
      <c r="K46" s="86" t="s">
        <v>45</v>
      </c>
      <c r="L46" s="85">
        <f>'[4]Agg distributions'!F56</f>
        <v>3.8412846083871002</v>
      </c>
      <c r="M46" s="85" t="e">
        <f>'[4]Agg distributions'!G56</f>
        <v>#N/A</v>
      </c>
      <c r="N46" s="85" t="e">
        <f>'[4]Agg distributions'!H56</f>
        <v>#N/A</v>
      </c>
    </row>
    <row r="47" spans="11:16" x14ac:dyDescent="0.2">
      <c r="K47" s="86" t="s">
        <v>46</v>
      </c>
      <c r="L47" s="85">
        <f>'[4]Agg distributions'!F57</f>
        <v>1.64522185903226</v>
      </c>
      <c r="M47" s="85" t="e">
        <f>'[4]Agg distributions'!G57</f>
        <v>#N/A</v>
      </c>
      <c r="N47" s="85" t="e">
        <f>'[4]Agg distributions'!H57</f>
        <v>#N/A</v>
      </c>
    </row>
    <row r="48" spans="11:16" x14ac:dyDescent="0.2">
      <c r="K48" s="86" t="s">
        <v>47</v>
      </c>
      <c r="L48" s="85">
        <f>'[4]Agg distributions'!F58</f>
        <v>0.754087353225806</v>
      </c>
      <c r="M48" s="85" t="e">
        <f>'[4]Agg distributions'!G58</f>
        <v>#N/A</v>
      </c>
      <c r="N48" s="85" t="e">
        <f>'[4]Agg distributions'!H58</f>
        <v>#N/A</v>
      </c>
    </row>
    <row r="49" spans="11:14" x14ac:dyDescent="0.2">
      <c r="K49" s="86" t="s">
        <v>48</v>
      </c>
      <c r="L49" s="85">
        <f>'[4]Agg distributions'!F59</f>
        <v>0.51348192967741901</v>
      </c>
      <c r="M49" s="85" t="e">
        <f>'[4]Agg distributions'!G59</f>
        <v>#N/A</v>
      </c>
      <c r="N49" s="85" t="e">
        <f>'[4]Agg distributions'!H59</f>
        <v>#N/A</v>
      </c>
    </row>
    <row r="50" spans="11:14" x14ac:dyDescent="0.2">
      <c r="K50" s="129" t="s">
        <v>66</v>
      </c>
      <c r="L50" s="85">
        <f>'[4]Agg distributions'!F60</f>
        <v>0.27773012129032293</v>
      </c>
      <c r="M50" s="85" t="e">
        <f>'[4]Agg distributions'!G60</f>
        <v>#N/A</v>
      </c>
      <c r="N50" s="85" t="e">
        <f>'[4]Agg distributions'!H60</f>
        <v>#N/A</v>
      </c>
    </row>
    <row r="51" spans="11:14" x14ac:dyDescent="0.2">
      <c r="L51" s="139">
        <f t="shared" ref="L51:M51" si="0">SUM(L37:L50)</f>
        <v>100.00000000032263</v>
      </c>
      <c r="M51" s="139" t="e">
        <f t="shared" si="0"/>
        <v>#N/A</v>
      </c>
      <c r="N51" s="139" t="e">
        <f>SUM(N37:N50)</f>
        <v>#N/A</v>
      </c>
    </row>
  </sheetData>
  <mergeCells count="2">
    <mergeCell ref="B16:F16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Q22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7.1640625" style="18" customWidth="1"/>
    <col min="10" max="10" width="12.6640625" style="27" bestFit="1" customWidth="1"/>
    <col min="11" max="13" width="8.83203125" style="27"/>
    <col min="14" max="14" width="8.83203125" style="18"/>
    <col min="15" max="15" width="8.83203125" style="51"/>
    <col min="16" max="16384" width="8.83203125" style="18"/>
  </cols>
  <sheetData>
    <row r="1" spans="1:17" ht="13.35" customHeight="1" x14ac:dyDescent="0.2">
      <c r="A1" s="6"/>
      <c r="B1" s="22" t="s">
        <v>57</v>
      </c>
      <c r="G1" s="22"/>
      <c r="H1" s="22"/>
    </row>
    <row r="2" spans="1:17" ht="13.35" customHeight="1" thickBot="1" x14ac:dyDescent="0.25">
      <c r="B2" s="25" t="s">
        <v>15</v>
      </c>
      <c r="C2" s="25"/>
      <c r="D2" s="25"/>
      <c r="E2" s="25"/>
      <c r="F2" s="25"/>
      <c r="J2" s="28"/>
      <c r="K2" s="81" t="str">
        <f>'[4]Agg distributions'!F64</f>
        <v>Q1 2023</v>
      </c>
      <c r="L2" s="81" t="str">
        <f>'[4]Agg distributions'!G64</f>
        <v>Q4 2022</v>
      </c>
      <c r="M2" s="81" t="str">
        <f>'[4]Agg distributions'!H64</f>
        <v>Q3 2022</v>
      </c>
    </row>
    <row r="3" spans="1:17" ht="13.35" customHeight="1" x14ac:dyDescent="0.2">
      <c r="J3" s="86" t="s">
        <v>79</v>
      </c>
      <c r="K3" s="72">
        <f>'[4]Agg distributions'!F65</f>
        <v>1.4379386599999999</v>
      </c>
      <c r="L3" s="72">
        <f>'[4]Agg distributions'!G65</f>
        <v>0.487064528666667</v>
      </c>
      <c r="M3" s="72">
        <f>'[4]Agg distributions'!H65</f>
        <v>2.2275239073250002</v>
      </c>
      <c r="O3" s="67"/>
    </row>
    <row r="4" spans="1:17" ht="13.35" customHeight="1" x14ac:dyDescent="0.2">
      <c r="J4" s="86" t="s">
        <v>83</v>
      </c>
      <c r="K4" s="72">
        <f>'[4]Agg distributions'!F66</f>
        <v>1.78734209464286</v>
      </c>
      <c r="L4" s="72">
        <f>'[4]Agg distributions'!G66</f>
        <v>0.71768054100000001</v>
      </c>
      <c r="M4" s="72">
        <f>'[4]Agg distributions'!H66</f>
        <v>1.52412582313929</v>
      </c>
      <c r="O4" s="67"/>
    </row>
    <row r="5" spans="1:17" ht="13.35" customHeight="1" x14ac:dyDescent="0.2">
      <c r="J5" s="86" t="s">
        <v>78</v>
      </c>
      <c r="K5" s="72">
        <f>'[4]Agg distributions'!F67</f>
        <v>2.4311980271428602</v>
      </c>
      <c r="L5" s="72">
        <f>'[4]Agg distributions'!G67</f>
        <v>1.4336660379999999</v>
      </c>
      <c r="M5" s="72">
        <f>'[4]Agg distributions'!H67</f>
        <v>2.4832750405357098</v>
      </c>
      <c r="O5" s="67"/>
      <c r="Q5" t="s">
        <v>56</v>
      </c>
    </row>
    <row r="6" spans="1:17" ht="13.35" customHeight="1" x14ac:dyDescent="0.2">
      <c r="J6" s="86" t="s">
        <v>102</v>
      </c>
      <c r="K6" s="72">
        <f>'[4]Agg distributions'!F68</f>
        <v>5.5055758389285696</v>
      </c>
      <c r="L6" s="72">
        <f>'[4]Agg distributions'!G68</f>
        <v>4.8529140220000002</v>
      </c>
      <c r="M6" s="72">
        <f>'[4]Agg distributions'!H68</f>
        <v>6.5119776338607096</v>
      </c>
      <c r="O6" s="67"/>
      <c r="Q6" t="s">
        <v>61</v>
      </c>
    </row>
    <row r="7" spans="1:17" ht="13.35" customHeight="1" x14ac:dyDescent="0.2">
      <c r="I7" s="12"/>
      <c r="J7" s="86" t="s">
        <v>40</v>
      </c>
      <c r="K7" s="72">
        <f>'[4]Agg distributions'!F69</f>
        <v>15.244816987142899</v>
      </c>
      <c r="L7" s="72">
        <f>'[4]Agg distributions'!G69</f>
        <v>12.4276807903333</v>
      </c>
      <c r="M7" s="72">
        <f>'[4]Agg distributions'!H69</f>
        <v>12.756080995014299</v>
      </c>
      <c r="O7" s="67"/>
      <c r="Q7" t="s">
        <v>75</v>
      </c>
    </row>
    <row r="8" spans="1:17" ht="13.35" customHeight="1" x14ac:dyDescent="0.2">
      <c r="J8" s="86" t="s">
        <v>41</v>
      </c>
      <c r="K8" s="72">
        <f>'[4]Agg distributions'!F70</f>
        <v>22.5957335410714</v>
      </c>
      <c r="L8" s="72">
        <f>'[4]Agg distributions'!G70</f>
        <v>23.2530229476667</v>
      </c>
      <c r="M8" s="72">
        <f>'[4]Agg distributions'!H70</f>
        <v>19.796634273467902</v>
      </c>
      <c r="O8" s="67"/>
      <c r="Q8" t="s">
        <v>77</v>
      </c>
    </row>
    <row r="9" spans="1:17" ht="13.35" customHeight="1" x14ac:dyDescent="0.2">
      <c r="J9" s="86" t="s">
        <v>42</v>
      </c>
      <c r="K9" s="72">
        <f>'[4]Agg distributions'!F71</f>
        <v>24.121417288928601</v>
      </c>
      <c r="L9" s="72">
        <f>'[4]Agg distributions'!G71</f>
        <v>21.149381055999999</v>
      </c>
      <c r="M9" s="72">
        <f>'[4]Agg distributions'!H71</f>
        <v>20.364166001507101</v>
      </c>
      <c r="O9" s="67"/>
      <c r="Q9">
        <v>2023</v>
      </c>
    </row>
    <row r="10" spans="1:17" ht="13.35" customHeight="1" x14ac:dyDescent="0.2">
      <c r="J10" s="86" t="s">
        <v>43</v>
      </c>
      <c r="K10" s="72">
        <f>'[4]Agg distributions'!F72</f>
        <v>13.053835668214299</v>
      </c>
      <c r="L10" s="72">
        <f>'[4]Agg distributions'!G72</f>
        <v>14.7212283806667</v>
      </c>
      <c r="M10" s="72">
        <f>'[4]Agg distributions'!H72</f>
        <v>15.964059135696401</v>
      </c>
      <c r="O10" s="67"/>
      <c r="Q10">
        <v>2024</v>
      </c>
    </row>
    <row r="11" spans="1:17" ht="13.35" customHeight="1" x14ac:dyDescent="0.2">
      <c r="J11" s="86" t="s">
        <v>44</v>
      </c>
      <c r="K11" s="72">
        <f>'[4]Agg distributions'!F73</f>
        <v>6.8312689328571397</v>
      </c>
      <c r="L11" s="72">
        <f>'[4]Agg distributions'!G73</f>
        <v>9.0968069206666708</v>
      </c>
      <c r="M11" s="72">
        <f>'[4]Agg distributions'!H73</f>
        <v>8.8509030797785702</v>
      </c>
      <c r="O11" s="67"/>
      <c r="Q11"/>
    </row>
    <row r="12" spans="1:17" ht="13.35" customHeight="1" x14ac:dyDescent="0.2">
      <c r="J12" s="86" t="s">
        <v>45</v>
      </c>
      <c r="K12" s="72">
        <f>'[4]Agg distributions'!F74</f>
        <v>3.7108461517857099</v>
      </c>
      <c r="L12" s="72">
        <f>'[4]Agg distributions'!G74</f>
        <v>5.1062572633333296</v>
      </c>
      <c r="M12" s="72">
        <f>'[4]Agg distributions'!H74</f>
        <v>4.8239005182392898</v>
      </c>
      <c r="O12" s="67"/>
      <c r="Q12"/>
    </row>
    <row r="13" spans="1:17" ht="13.35" customHeight="1" x14ac:dyDescent="0.2">
      <c r="J13" s="86" t="s">
        <v>46</v>
      </c>
      <c r="K13" s="72">
        <f>'[4]Agg distributions'!F75</f>
        <v>1.62043991785714</v>
      </c>
      <c r="L13" s="72">
        <f>'[4]Agg distributions'!G75</f>
        <v>3.04673098233333</v>
      </c>
      <c r="M13" s="72">
        <f>'[4]Agg distributions'!H75</f>
        <v>2.4025145735178599</v>
      </c>
      <c r="O13" s="67"/>
      <c r="Q13"/>
    </row>
    <row r="14" spans="1:17" x14ac:dyDescent="0.2">
      <c r="J14" s="86" t="s">
        <v>47</v>
      </c>
      <c r="K14" s="72">
        <f>'[4]Agg distributions'!F76</f>
        <v>1.02079035678571</v>
      </c>
      <c r="L14" s="72">
        <f>'[4]Agg distributions'!G76</f>
        <v>1.7050419530000001</v>
      </c>
      <c r="M14" s="72">
        <f>'[4]Agg distributions'!H76</f>
        <v>1.41079274904286</v>
      </c>
      <c r="Q14"/>
    </row>
    <row r="15" spans="1:17" x14ac:dyDescent="0.2">
      <c r="J15" s="86" t="s">
        <v>48</v>
      </c>
      <c r="K15" s="72">
        <f>'[4]Agg distributions'!F77</f>
        <v>0.40919033071428601</v>
      </c>
      <c r="L15" s="72">
        <f>'[4]Agg distributions'!G77</f>
        <v>0.95637257499999995</v>
      </c>
      <c r="M15" s="72">
        <f>'[4]Agg distributions'!H77</f>
        <v>0.708670870178571</v>
      </c>
      <c r="Q15"/>
    </row>
    <row r="16" spans="1:17" x14ac:dyDescent="0.2">
      <c r="J16" s="129" t="s">
        <v>66</v>
      </c>
      <c r="K16" s="72">
        <f>'[4]Agg distributions'!F78</f>
        <v>0.22960620321428532</v>
      </c>
      <c r="L16" s="72">
        <f>'[4]Agg distributions'!G78</f>
        <v>1.0461520023333339</v>
      </c>
      <c r="M16" s="72">
        <f>'[4]Agg distributions'!H78</f>
        <v>0.17537539869642896</v>
      </c>
      <c r="Q16"/>
    </row>
    <row r="17" spans="11:17" x14ac:dyDescent="0.2">
      <c r="K17" s="139">
        <f>SUM(K3:K16)</f>
        <v>99.999999999285777</v>
      </c>
      <c r="L17" s="139">
        <f>SUM(L3:L16)</f>
        <v>100.00000000100003</v>
      </c>
      <c r="M17" s="139">
        <f>SUM(M3:M16)</f>
        <v>99.999999999999986</v>
      </c>
      <c r="Q17">
        <v>2022</v>
      </c>
    </row>
    <row r="18" spans="11:17" x14ac:dyDescent="0.2">
      <c r="Q18">
        <v>2023</v>
      </c>
    </row>
    <row r="19" spans="11:17" x14ac:dyDescent="0.2">
      <c r="Q19">
        <v>2024</v>
      </c>
    </row>
    <row r="20" spans="11:17" x14ac:dyDescent="0.2">
      <c r="Q20">
        <v>2025</v>
      </c>
    </row>
    <row r="21" spans="11:17" x14ac:dyDescent="0.2">
      <c r="Q21">
        <v>2026</v>
      </c>
    </row>
    <row r="22" spans="11:17" x14ac:dyDescent="0.2">
      <c r="Q22">
        <v>2027</v>
      </c>
    </row>
  </sheetData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A7A2B-98AD-4521-850F-B03186AB7AB6}">
  <dimension ref="A1:W27"/>
  <sheetViews>
    <sheetView showGridLines="0" zoomScaleNormal="100" workbookViewId="0">
      <selection activeCell="B2" sqref="B2:I2"/>
    </sheetView>
  </sheetViews>
  <sheetFormatPr defaultColWidth="8.83203125" defaultRowHeight="12.75" x14ac:dyDescent="0.2"/>
  <cols>
    <col min="1" max="1" width="9.6640625" style="98" customWidth="1"/>
    <col min="2" max="9" width="8.83203125" style="98"/>
    <col min="10" max="12" width="9.1640625" style="98" customWidth="1"/>
    <col min="13" max="13" width="8" style="98" customWidth="1"/>
    <col min="14" max="16" width="9.1640625" style="98" customWidth="1"/>
    <col min="17" max="17" width="12.83203125" style="98" customWidth="1"/>
    <col min="18" max="43" width="9.1640625" style="98" customWidth="1"/>
    <col min="44" max="16384" width="8.83203125" style="98"/>
  </cols>
  <sheetData>
    <row r="1" spans="1:23" ht="15" x14ac:dyDescent="0.25">
      <c r="A1" s="31"/>
      <c r="B1" s="32" t="s">
        <v>58</v>
      </c>
      <c r="C1" s="31"/>
      <c r="D1" s="31"/>
      <c r="E1" s="31"/>
      <c r="F1" s="31"/>
      <c r="G1" s="31"/>
      <c r="H1" s="31"/>
      <c r="I1" s="31"/>
      <c r="J1" s="31"/>
      <c r="K1" s="33"/>
      <c r="L1" s="34"/>
      <c r="M1" s="33"/>
      <c r="N1" s="154"/>
      <c r="O1" s="154"/>
      <c r="P1" s="154"/>
      <c r="Q1" s="154"/>
      <c r="R1" s="154"/>
      <c r="S1" s="154"/>
      <c r="T1" s="154"/>
      <c r="U1" s="154"/>
    </row>
    <row r="2" spans="1:23" ht="15" x14ac:dyDescent="0.25">
      <c r="A2" s="31"/>
      <c r="B2" s="171" t="s">
        <v>29</v>
      </c>
      <c r="C2" s="171"/>
      <c r="D2" s="171"/>
      <c r="E2" s="171"/>
      <c r="F2" s="171"/>
      <c r="G2" s="171"/>
      <c r="H2" s="171"/>
      <c r="I2" s="171"/>
      <c r="J2" s="31"/>
      <c r="K2" s="155" t="s">
        <v>30</v>
      </c>
      <c r="L2" s="33"/>
      <c r="M2" s="33"/>
      <c r="N2" s="154"/>
      <c r="O2" s="154"/>
      <c r="P2" s="154"/>
      <c r="Q2" s="154"/>
      <c r="R2" s="155" t="s">
        <v>31</v>
      </c>
      <c r="S2" s="154"/>
      <c r="T2" s="154"/>
      <c r="U2" s="154"/>
    </row>
    <row r="3" spans="1:23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4"/>
      <c r="L3" s="34"/>
      <c r="M3" s="81" t="str">
        <f>[5]Profile!G9</f>
        <v>Q1 2023</v>
      </c>
      <c r="N3" s="81" t="str">
        <f>[5]Profile!H9</f>
        <v>Q4 2022</v>
      </c>
      <c r="O3" s="156" t="str">
        <f>M3</f>
        <v>Q1 2023</v>
      </c>
      <c r="P3" s="156" t="str">
        <f>N3</f>
        <v>Q4 2022</v>
      </c>
      <c r="Q3" s="154"/>
      <c r="R3" s="34"/>
      <c r="S3" s="34"/>
      <c r="T3" s="81" t="str">
        <f>[6]Profile!$G$9</f>
        <v>Q1 2023</v>
      </c>
      <c r="U3" s="81" t="str">
        <f>[6]Profile!$H$9</f>
        <v>Q4 2022</v>
      </c>
      <c r="V3" s="98" t="str">
        <f>T3</f>
        <v>Q1 2023</v>
      </c>
      <c r="W3" s="98" t="str">
        <f>U3</f>
        <v>Q4 2022</v>
      </c>
    </row>
    <row r="4" spans="1:23" ht="15.75" thickBo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6"/>
      <c r="L4" s="38"/>
      <c r="M4" s="151" t="str">
        <f>[5]Profile!G9</f>
        <v>Q1 2023</v>
      </c>
      <c r="N4" s="151" t="str">
        <f>[5]Profile!H9</f>
        <v>Q4 2022</v>
      </c>
      <c r="O4" s="156" t="str">
        <f>M4</f>
        <v>Q1 2023</v>
      </c>
      <c r="P4" s="156" t="str">
        <f>N4</f>
        <v>Q4 2022</v>
      </c>
      <c r="Q4" s="154"/>
      <c r="R4" s="157"/>
      <c r="S4" s="38"/>
      <c r="T4" s="151" t="str">
        <f>[6]Profile!$G$9</f>
        <v>Q1 2023</v>
      </c>
      <c r="U4" s="81" t="str">
        <f>[6]Profile!$H$9</f>
        <v>Q4 2022</v>
      </c>
      <c r="V4" s="98" t="str">
        <f>T4</f>
        <v>Q1 2023</v>
      </c>
      <c r="W4" s="98" t="str">
        <f>U4</f>
        <v>Q4 2022</v>
      </c>
    </row>
    <row r="5" spans="1:23" ht="1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158" t="str">
        <f>[5]Profile!F10</f>
        <v>Q1 2023</v>
      </c>
      <c r="L5" s="159" t="str">
        <f>[5]Profile!F10</f>
        <v>Q1 2023</v>
      </c>
      <c r="M5" s="160">
        <f>[5]Profile!G10</f>
        <v>3.04692042857143</v>
      </c>
      <c r="N5" s="160">
        <f>[5]Profile!H10</f>
        <v>2.5790826734693901</v>
      </c>
      <c r="O5" s="160">
        <f>[5]Profile!I10</f>
        <v>0.30821977663241101</v>
      </c>
      <c r="P5" s="160">
        <f>[5]Profile!J10</f>
        <v>0.48143005600698802</v>
      </c>
      <c r="Q5" s="154"/>
      <c r="R5" s="158" t="str">
        <f>[6]Profile!F10</f>
        <v>Q1 2023</v>
      </c>
      <c r="S5" s="158" t="str">
        <f>[6]Profile!F10</f>
        <v>Q1 2023</v>
      </c>
      <c r="T5" s="153">
        <f>[6]Profile!G10</f>
        <v>1.0402577465357099</v>
      </c>
      <c r="U5" s="153">
        <f>[6]Profile!H10</f>
        <v>0.992789178075556</v>
      </c>
      <c r="V5" s="153">
        <f>[6]Profile!I10</f>
        <v>2.8596728660938701E-2</v>
      </c>
      <c r="W5" s="153">
        <f>[6]Profile!J10</f>
        <v>2.3271813281871299E-2</v>
      </c>
    </row>
    <row r="6" spans="1:23" ht="15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158" t="str">
        <f>[5]Profile!F11</f>
        <v>Q2 2023</v>
      </c>
      <c r="L6" s="159" t="str">
        <f>[5]Profile!F11</f>
        <v>Q2 2023</v>
      </c>
      <c r="M6" s="160">
        <f>[5]Profile!G11</f>
        <v>3.4607623666</v>
      </c>
      <c r="N6" s="160">
        <f>[5]Profile!H11</f>
        <v>2.7828571428571398</v>
      </c>
      <c r="O6" s="160">
        <f>[5]Profile!I11</f>
        <v>0.40019771341665999</v>
      </c>
      <c r="P6" s="160">
        <f>[5]Profile!J11</f>
        <v>0.55563027275338395</v>
      </c>
      <c r="Q6" s="154"/>
      <c r="R6" s="158" t="str">
        <f>[6]Profile!F11</f>
        <v>Q2 2023</v>
      </c>
      <c r="S6" s="158" t="str">
        <f>[6]Profile!F11</f>
        <v>Q2 2023</v>
      </c>
      <c r="T6" s="153">
        <f>[6]Profile!G11</f>
        <v>1.04218493463095</v>
      </c>
      <c r="U6" s="153">
        <f>[6]Profile!H11</f>
        <v>1.0034482891355601</v>
      </c>
      <c r="V6" s="153">
        <f>[6]Profile!I11</f>
        <v>3.1266273711112798E-2</v>
      </c>
      <c r="W6" s="153">
        <f>[6]Profile!J11</f>
        <v>2.7760344873803799E-2</v>
      </c>
    </row>
    <row r="7" spans="1:23" ht="1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158" t="str">
        <f>[5]Profile!F12</f>
        <v>Q3 2023</v>
      </c>
      <c r="L7" s="159" t="str">
        <f>[5]Profile!F12</f>
        <v>Q3 2023</v>
      </c>
      <c r="M7" s="160">
        <f>[5]Profile!G12</f>
        <v>3.5421999999999998</v>
      </c>
      <c r="N7" s="160">
        <f>[5]Profile!H12</f>
        <v>2.8525</v>
      </c>
      <c r="O7" s="160">
        <f>[5]Profile!I12</f>
        <v>0.44506954283480599</v>
      </c>
      <c r="P7" s="160">
        <f>[5]Profile!J12</f>
        <v>0.58156977591284698</v>
      </c>
      <c r="Q7" s="154"/>
      <c r="R7" s="158" t="str">
        <f>[6]Profile!F12</f>
        <v>Q3 2023</v>
      </c>
      <c r="S7" s="158" t="str">
        <f>[6]Profile!F12</f>
        <v>Q3 2023</v>
      </c>
      <c r="T7" s="153">
        <f>[6]Profile!G12</f>
        <v>1.0511723632023799</v>
      </c>
      <c r="U7" s="153">
        <f>[6]Profile!H12</f>
        <v>1.01760262816512</v>
      </c>
      <c r="V7" s="153">
        <f>[6]Profile!I12</f>
        <v>3.7042706574966999E-2</v>
      </c>
      <c r="W7" s="153">
        <f>[6]Profile!J12</f>
        <v>3.5884295016571803E-2</v>
      </c>
    </row>
    <row r="8" spans="1:2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158" t="str">
        <f>[5]Profile!F13</f>
        <v>Q4 2023</v>
      </c>
      <c r="L8" s="159" t="str">
        <f>[5]Profile!F13</f>
        <v>Q4 2023</v>
      </c>
      <c r="M8" s="160">
        <f>[5]Profile!G13</f>
        <v>3.5484353740816301</v>
      </c>
      <c r="N8" s="160" t="e">
        <f>[5]Profile!H13</f>
        <v>#N/A</v>
      </c>
      <c r="O8" s="160">
        <f>[5]Profile!I13</f>
        <v>0.48460517630399202</v>
      </c>
      <c r="P8" s="160" t="e">
        <f>[5]Profile!J13</f>
        <v>#N/A</v>
      </c>
      <c r="Q8" s="154"/>
      <c r="R8" s="158" t="str">
        <f>[6]Profile!F13</f>
        <v>Q4 2023</v>
      </c>
      <c r="S8" s="161" t="str">
        <f>[6]Profile!F13</f>
        <v>Q4 2023</v>
      </c>
      <c r="T8" s="153">
        <f>[6]Profile!G13</f>
        <v>1.0620054155833301</v>
      </c>
      <c r="U8" s="153" t="e">
        <f>[6]Profile!H13</f>
        <v>#N/A</v>
      </c>
      <c r="V8" s="153">
        <f>[6]Profile!I13</f>
        <v>4.1169062492276899E-2</v>
      </c>
      <c r="W8" s="153" t="e">
        <f>[6]Profile!J13</f>
        <v>#N/A</v>
      </c>
    </row>
    <row r="9" spans="1:2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158">
        <f>[5]Profile!F14</f>
        <v>2023</v>
      </c>
      <c r="L9" s="159">
        <f>[5]Profile!F14</f>
        <v>2023</v>
      </c>
      <c r="M9" s="160">
        <f>[5]Profile!G14</f>
        <v>3.3995795423132646</v>
      </c>
      <c r="N9" s="160">
        <f>[5]Profile!H14</f>
        <v>2.74803917777778</v>
      </c>
      <c r="O9" s="160">
        <f>[5]Profile!I14</f>
        <v>0.40952305229696723</v>
      </c>
      <c r="P9" s="160">
        <f>[5]Profile!J14</f>
        <v>0.52491731775538997</v>
      </c>
      <c r="Q9" s="154"/>
      <c r="R9" s="158">
        <f>[6]Profile!F14</f>
        <v>2023</v>
      </c>
      <c r="S9" s="162">
        <f>[6]Profile!F14</f>
        <v>2023</v>
      </c>
      <c r="T9" s="153">
        <f>[6]Profile!G14</f>
        <v>1.0489051149880924</v>
      </c>
      <c r="U9" s="153">
        <f>[6]Profile!H14</f>
        <v>1.0204262621809499</v>
      </c>
      <c r="V9" s="153">
        <f>[6]Profile!I14</f>
        <v>3.4518692859823848E-2</v>
      </c>
      <c r="W9" s="153">
        <f>[6]Profile!J14</f>
        <v>4.1660873021498901E-2</v>
      </c>
    </row>
    <row r="10" spans="1:23" ht="15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158">
        <f>[5]Profile!F15</f>
        <v>2024</v>
      </c>
      <c r="L10" s="159">
        <f>[5]Profile!F15</f>
        <v>2024</v>
      </c>
      <c r="M10" s="160">
        <f>[5]Profile!G15</f>
        <v>3.3497666222222202</v>
      </c>
      <c r="N10" s="160">
        <f>[5]Profile!H15</f>
        <v>2.6814579736842101</v>
      </c>
      <c r="O10" s="160">
        <f>[5]Profile!I15</f>
        <v>0.55124828511525803</v>
      </c>
      <c r="P10" s="160">
        <f>[5]Profile!J15</f>
        <v>0.62510409092758701</v>
      </c>
      <c r="Q10" s="154"/>
      <c r="R10" s="158">
        <f>[6]Profile!F15</f>
        <v>2024</v>
      </c>
      <c r="S10" s="162">
        <f>[6]Profile!F15</f>
        <v>2024</v>
      </c>
      <c r="T10" s="153">
        <f>[6]Profile!G15</f>
        <v>1.06869398601282</v>
      </c>
      <c r="U10" s="153">
        <f>[6]Profile!H15</f>
        <v>1.04808351351351</v>
      </c>
      <c r="V10" s="153">
        <f>[6]Profile!I15</f>
        <v>5.17451097850034E-2</v>
      </c>
      <c r="W10" s="153">
        <f>[6]Profile!J15</f>
        <v>6.8834924526249994E-2</v>
      </c>
    </row>
    <row r="11" spans="1:23" ht="1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158">
        <f>[5]Profile!F16</f>
        <v>2025</v>
      </c>
      <c r="L11" s="159">
        <f>[5]Profile!F16</f>
        <v>2025</v>
      </c>
      <c r="M11" s="160">
        <f>[5]Profile!G16</f>
        <v>2.84078982447368</v>
      </c>
      <c r="N11" s="160" t="e">
        <f>[5]Profile!H16</f>
        <v>#N/A</v>
      </c>
      <c r="O11" s="160">
        <f>[5]Profile!I16</f>
        <v>0.67734752937521803</v>
      </c>
      <c r="P11" s="160" t="e">
        <f>[5]Profile!J16</f>
        <v>#N/A</v>
      </c>
      <c r="Q11" s="154"/>
      <c r="R11" s="158">
        <f>[6]Profile!F16</f>
        <v>2025</v>
      </c>
      <c r="S11" s="162">
        <f>[6]Profile!F16</f>
        <v>2025</v>
      </c>
      <c r="T11" s="153">
        <f>[6]Profile!G16</f>
        <v>1.08030922589394</v>
      </c>
      <c r="U11" s="153" t="e">
        <f>[6]Profile!H16</f>
        <v>#N/A</v>
      </c>
      <c r="V11" s="153">
        <f>[6]Profile!I16</f>
        <v>7.0658759310029698E-2</v>
      </c>
      <c r="W11" s="153" t="e">
        <f>[6]Profile!J16</f>
        <v>#N/A</v>
      </c>
    </row>
    <row r="12" spans="1:23" ht="1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3"/>
      <c r="L12" s="33"/>
      <c r="M12" s="33"/>
      <c r="N12" s="33"/>
      <c r="O12" s="163"/>
      <c r="P12" s="163"/>
      <c r="Q12" s="154"/>
      <c r="R12" s="154"/>
      <c r="S12" s="154"/>
      <c r="T12" s="154"/>
      <c r="U12" s="154"/>
    </row>
    <row r="13" spans="1:23" ht="1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3"/>
      <c r="L13" s="33"/>
      <c r="M13" s="33"/>
      <c r="N13" s="154"/>
      <c r="O13" s="163"/>
      <c r="P13" s="163"/>
      <c r="Q13" s="154"/>
      <c r="R13" s="154"/>
      <c r="S13" s="154"/>
      <c r="T13" s="154"/>
      <c r="U13" s="154"/>
    </row>
    <row r="14" spans="1:23" ht="1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155" t="s">
        <v>32</v>
      </c>
      <c r="L14" s="154"/>
      <c r="M14" s="154"/>
      <c r="N14" s="154"/>
      <c r="O14" s="163"/>
      <c r="P14" s="163"/>
      <c r="Q14" s="154"/>
      <c r="R14" s="155" t="s">
        <v>33</v>
      </c>
      <c r="S14" s="154"/>
      <c r="T14" s="154"/>
      <c r="U14" s="154"/>
    </row>
    <row r="15" spans="1:23" ht="15.75" thickBot="1" x14ac:dyDescent="0.3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3"/>
      <c r="L15" s="33"/>
      <c r="M15" s="81" t="str">
        <f>[7]Profile!G9</f>
        <v>Q1 2023</v>
      </c>
      <c r="N15" s="81" t="str">
        <f>[7]Profile!H9</f>
        <v>Q4 2022</v>
      </c>
      <c r="O15" s="163" t="str">
        <f>M15</f>
        <v>Q1 2023</v>
      </c>
      <c r="P15" s="163" t="str">
        <f>N15</f>
        <v>Q4 2022</v>
      </c>
      <c r="Q15" s="154"/>
      <c r="R15" s="33"/>
      <c r="S15" s="33"/>
      <c r="T15" s="81" t="str">
        <f>[8]Profile!$I$12</f>
        <v>Q1 2023</v>
      </c>
      <c r="U15" s="81" t="str">
        <f>[8]Profile!$I$11</f>
        <v>Q4 2022</v>
      </c>
      <c r="V15" s="163" t="str">
        <f>T15</f>
        <v>Q1 2023</v>
      </c>
      <c r="W15" s="163" t="str">
        <f>U15</f>
        <v>Q4 2022</v>
      </c>
    </row>
    <row r="16" spans="1:23" ht="15.75" thickBot="1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7"/>
      <c r="L16" s="38"/>
      <c r="M16" s="151" t="str">
        <f>[7]Profile!G9</f>
        <v>Q1 2023</v>
      </c>
      <c r="N16" s="164" t="str">
        <f>[7]Profile!H9</f>
        <v>Q4 2022</v>
      </c>
      <c r="O16" s="163" t="str">
        <f>M16</f>
        <v>Q1 2023</v>
      </c>
      <c r="P16" s="163" t="str">
        <f>N16</f>
        <v>Q4 2022</v>
      </c>
      <c r="Q16" s="154"/>
      <c r="R16" s="37"/>
      <c r="S16" s="38"/>
      <c r="T16" s="151" t="str">
        <f>[8]Profile!$I$12</f>
        <v>Q1 2023</v>
      </c>
      <c r="U16" s="151" t="str">
        <f>[8]Profile!$I$11</f>
        <v>Q4 2022</v>
      </c>
      <c r="V16" s="163" t="str">
        <f>T16</f>
        <v>Q1 2023</v>
      </c>
      <c r="W16" s="163" t="str">
        <f>U16</f>
        <v>Q4 2022</v>
      </c>
    </row>
    <row r="17" spans="1:23" ht="1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158" t="str">
        <f>[7]Profile!F10</f>
        <v>Q1 2023</v>
      </c>
      <c r="L17" s="159" t="str">
        <f>[7]Profile!F10</f>
        <v>Q1 2023</v>
      </c>
      <c r="M17" s="160">
        <f>[7]Profile!G10</f>
        <v>86.155310732745207</v>
      </c>
      <c r="N17" s="160">
        <f>[7]Profile!H10</f>
        <v>94.089178229610894</v>
      </c>
      <c r="O17" s="160">
        <f>[7]Profile!I10</f>
        <v>6.7537539636258703</v>
      </c>
      <c r="P17" s="160">
        <f>[7]Profile!J10</f>
        <v>10.4589016922375</v>
      </c>
      <c r="Q17" s="154"/>
      <c r="R17" s="152" t="str">
        <f>[8]Profile!$J$10</f>
        <v>2022</v>
      </c>
      <c r="S17" s="152" t="str">
        <f>[8]Profile!$J$10</f>
        <v>2022</v>
      </c>
      <c r="T17" s="153" t="e">
        <f>[8]Profile!$J$12</f>
        <v>#N/A</v>
      </c>
      <c r="U17" s="153">
        <f>[8]Profile!$J$11</f>
        <v>4.1037325869999997</v>
      </c>
      <c r="V17" s="98" t="e">
        <f>[8]Profile!$J$14</f>
        <v>#N/A</v>
      </c>
      <c r="W17" s="98">
        <f>[8]Profile!$J$13</f>
        <v>1.01606835643886</v>
      </c>
    </row>
    <row r="18" spans="1:23" ht="15" x14ac:dyDescent="0.25">
      <c r="A18" s="31"/>
      <c r="B18" s="165"/>
      <c r="C18" s="31"/>
      <c r="D18" s="31"/>
      <c r="E18" s="31"/>
      <c r="F18" s="31"/>
      <c r="G18" s="31"/>
      <c r="H18" s="165"/>
      <c r="I18" s="31"/>
      <c r="J18" s="31"/>
      <c r="K18" s="158" t="str">
        <f>[7]Profile!F11</f>
        <v>Q2 2023</v>
      </c>
      <c r="L18" s="159" t="str">
        <f>[7]Profile!F11</f>
        <v>Q2 2023</v>
      </c>
      <c r="M18" s="160">
        <f>[7]Profile!G11</f>
        <v>86.764518999519098</v>
      </c>
      <c r="N18" s="160">
        <f>[7]Profile!H11</f>
        <v>91.3243660882152</v>
      </c>
      <c r="O18" s="160">
        <f>[7]Profile!I11</f>
        <v>7.3443770330531502</v>
      </c>
      <c r="P18" s="160">
        <f>[7]Profile!J11</f>
        <v>9.5262669263911395</v>
      </c>
      <c r="Q18" s="154"/>
      <c r="R18" s="152" t="str">
        <f>[8]Profile!$K$10</f>
        <v>2023</v>
      </c>
      <c r="S18" s="152" t="str">
        <f>[8]Profile!$K$10</f>
        <v>2023</v>
      </c>
      <c r="T18" s="153">
        <f>[8]Profile!$K$12</f>
        <v>4.48869483</v>
      </c>
      <c r="U18" s="153">
        <f>[8]Profile!$K$11</f>
        <v>4.3520895160000004</v>
      </c>
      <c r="V18" s="153">
        <f>[8]Profile!$K$14</f>
        <v>1.2170148558083</v>
      </c>
      <c r="W18" s="153">
        <f>[8]Profile!$K$13</f>
        <v>1.2656665088624099</v>
      </c>
    </row>
    <row r="19" spans="1:23" ht="1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158" t="str">
        <f>[7]Profile!F12</f>
        <v>Q3 2023</v>
      </c>
      <c r="L19" s="159" t="str">
        <f>[7]Profile!F12</f>
        <v>Q3 2023</v>
      </c>
      <c r="M19" s="160">
        <f>[7]Profile!G12</f>
        <v>86.118421921597601</v>
      </c>
      <c r="N19" s="160">
        <f>[7]Profile!H12</f>
        <v>89.422998813160007</v>
      </c>
      <c r="O19" s="160">
        <f>[7]Profile!I12</f>
        <v>8.3242832418208703</v>
      </c>
      <c r="P19" s="160">
        <f>[7]Profile!J12</f>
        <v>10.198596784305501</v>
      </c>
      <c r="Q19" s="154"/>
      <c r="R19" s="152" t="str">
        <f>[8]Profile!$L$10</f>
        <v>2024</v>
      </c>
      <c r="S19" s="152" t="str">
        <f>[8]Profile!$L$10</f>
        <v>2024</v>
      </c>
      <c r="T19" s="153">
        <f>[8]Profile!$L$12</f>
        <v>3.9495474913636399</v>
      </c>
      <c r="U19" s="153">
        <f>[8]Profile!$L$11</f>
        <v>3.5933108317647098</v>
      </c>
      <c r="V19" s="153">
        <f>[8]Profile!$L$14</f>
        <v>1.8140165425583501</v>
      </c>
      <c r="W19" s="153">
        <f>[8]Profile!$L$13</f>
        <v>1.2091569487740501</v>
      </c>
    </row>
    <row r="20" spans="1:23" ht="15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158" t="str">
        <f>[7]Profile!F13</f>
        <v>Q4 2023</v>
      </c>
      <c r="L20" s="159" t="str">
        <f>[7]Profile!F13</f>
        <v>Q4 2023</v>
      </c>
      <c r="M20" s="160">
        <f>[7]Profile!G13</f>
        <v>85.179600926870705</v>
      </c>
      <c r="N20" s="160" t="e">
        <f>[7]Profile!H13</f>
        <v>#N/A</v>
      </c>
      <c r="O20" s="160">
        <f>[7]Profile!I13</f>
        <v>8.7171967329802396</v>
      </c>
      <c r="P20" s="160" t="e">
        <f>[7]Profile!J13</f>
        <v>#N/A</v>
      </c>
      <c r="Q20" s="154"/>
      <c r="R20" s="152" t="str">
        <f>[8]Profile!$M$10</f>
        <v>2025</v>
      </c>
      <c r="S20" s="152" t="str">
        <f>[8]Profile!$M$10</f>
        <v>2025</v>
      </c>
      <c r="T20" s="153">
        <f>[8]Profile!$M$12</f>
        <v>3.13030407705882</v>
      </c>
      <c r="U20" s="153" t="e">
        <f>[8]Profile!$M$11</f>
        <v>#N/A</v>
      </c>
      <c r="V20" s="153">
        <f>[8]Profile!$M$14</f>
        <v>1.36972543574719</v>
      </c>
      <c r="W20" s="153" t="e">
        <f>[8]Profile!$M$13</f>
        <v>#N/A</v>
      </c>
    </row>
    <row r="21" spans="1:23" ht="15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158">
        <f>[7]Profile!F14</f>
        <v>2023</v>
      </c>
      <c r="L21" s="159">
        <f>[7]Profile!F14</f>
        <v>2023</v>
      </c>
      <c r="M21" s="160">
        <f>[7]Profile!G14</f>
        <v>86.054463145183149</v>
      </c>
      <c r="N21" s="160">
        <f>[7]Profile!H14</f>
        <v>90.748037093639496</v>
      </c>
      <c r="O21" s="160">
        <f>[7]Profile!I14</f>
        <v>7.7849027428700328</v>
      </c>
      <c r="P21" s="160">
        <f>[7]Profile!J14</f>
        <v>10.196600637368</v>
      </c>
      <c r="Q21" s="154"/>
      <c r="R21" s="152">
        <f>[8]Profile!$O$10</f>
        <v>2026</v>
      </c>
      <c r="S21" s="152">
        <f>[8]Profile!$O$10</f>
        <v>2026</v>
      </c>
      <c r="T21" s="153" t="e">
        <f>[8]Profile!$O$12</f>
        <v>#N/A</v>
      </c>
      <c r="U21" s="153" t="e">
        <f>[8]Profile!$O$11</f>
        <v>#N/A</v>
      </c>
      <c r="V21" s="153" t="e">
        <f>[8]Profile!$O$14</f>
        <v>#N/A</v>
      </c>
      <c r="W21" s="153" t="e">
        <f>[8]Profile!$O$13</f>
        <v>#N/A</v>
      </c>
    </row>
    <row r="22" spans="1:23" ht="15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158">
        <f>[7]Profile!F15</f>
        <v>2024</v>
      </c>
      <c r="L22" s="159">
        <f>[7]Profile!F15</f>
        <v>2024</v>
      </c>
      <c r="M22" s="160">
        <f>[7]Profile!G15</f>
        <v>84.210164555717895</v>
      </c>
      <c r="N22" s="160">
        <f>[7]Profile!H15</f>
        <v>84.722770270270303</v>
      </c>
      <c r="O22" s="160">
        <f>[7]Profile!I15</f>
        <v>8.4517098990893196</v>
      </c>
      <c r="P22" s="160">
        <f>[7]Profile!J15</f>
        <v>11.7242779004097</v>
      </c>
      <c r="Q22" s="154"/>
      <c r="R22" s="152" t="str">
        <f>[8]Profile!$P$10</f>
        <v>2027</v>
      </c>
      <c r="S22" s="152" t="str">
        <f>[8]Profile!$P$10</f>
        <v>2027</v>
      </c>
      <c r="T22" s="153">
        <f>[8]Profile!$P$12</f>
        <v>2.56112091666667</v>
      </c>
      <c r="U22" s="153">
        <f>[8]Profile!$P$11</f>
        <v>2.9266328000000001</v>
      </c>
      <c r="V22" s="153">
        <f>[8]Profile!$P$14</f>
        <v>0.90352494200794597</v>
      </c>
      <c r="W22" s="153">
        <f>[8]Profile!$P$13</f>
        <v>1.5182484124695099</v>
      </c>
    </row>
    <row r="23" spans="1:23" ht="15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158">
        <f>[7]Profile!F16</f>
        <v>2025</v>
      </c>
      <c r="L23" s="159">
        <f>[7]Profile!F16</f>
        <v>2025</v>
      </c>
      <c r="M23" s="160">
        <f>[7]Profile!G16</f>
        <v>80.754270402533294</v>
      </c>
      <c r="N23" s="160" t="e">
        <f>[7]Profile!H16</f>
        <v>#N/A</v>
      </c>
      <c r="O23" s="160">
        <f>[7]Profile!I16</f>
        <v>8.0888411283517598</v>
      </c>
      <c r="P23" s="160" t="e">
        <f>[7]Profile!J16</f>
        <v>#N/A</v>
      </c>
      <c r="Q23" s="154"/>
      <c r="R23" s="154"/>
      <c r="S23" s="154"/>
      <c r="T23" s="35"/>
      <c r="U23" s="35"/>
    </row>
    <row r="24" spans="1:23" ht="15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3"/>
      <c r="L24" s="33"/>
      <c r="M24" s="33"/>
      <c r="N24" s="154"/>
      <c r="O24" s="154"/>
      <c r="P24" s="154"/>
      <c r="Q24" s="154"/>
      <c r="R24" s="154"/>
      <c r="S24" s="154"/>
      <c r="T24" s="35"/>
      <c r="U24" s="35"/>
    </row>
    <row r="25" spans="1:23" ht="15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3"/>
      <c r="L25" s="33"/>
      <c r="M25" s="154"/>
      <c r="N25" s="154"/>
      <c r="O25" s="154"/>
      <c r="P25" s="154"/>
      <c r="Q25" s="154"/>
      <c r="R25" s="154"/>
      <c r="S25" s="154"/>
      <c r="T25" s="35"/>
      <c r="U25" s="35"/>
    </row>
    <row r="26" spans="1:23" ht="15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3"/>
      <c r="L26" s="33"/>
      <c r="M26" s="33"/>
      <c r="N26" s="154"/>
      <c r="O26" s="154"/>
      <c r="P26" s="154"/>
      <c r="Q26" s="154"/>
      <c r="R26" s="154"/>
      <c r="S26" s="154"/>
      <c r="T26" s="154"/>
      <c r="U26" s="154"/>
    </row>
    <row r="27" spans="1:23" ht="15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3"/>
      <c r="L27" s="33"/>
      <c r="M27" s="33"/>
      <c r="N27" s="154"/>
      <c r="O27" s="154"/>
      <c r="P27" s="154"/>
      <c r="Q27" s="154"/>
    </row>
  </sheetData>
  <mergeCells count="1">
    <mergeCell ref="B2:I2"/>
  </mergeCells>
  <pageMargins left="0.36" right="0.31496062992125984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49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8" width="8.83203125" style="3"/>
    <col min="9" max="9" width="11.83203125" style="3" bestFit="1" customWidth="1"/>
    <col min="10" max="10" width="9.83203125" style="27" bestFit="1" customWidth="1"/>
    <col min="11" max="11" width="12.33203125" style="27" customWidth="1"/>
    <col min="12" max="13" width="8.83203125" style="27"/>
    <col min="14" max="14" width="8.83203125" style="3"/>
    <col min="15" max="15" width="8.83203125" style="44"/>
    <col min="16" max="16" width="9.6640625" bestFit="1" customWidth="1"/>
  </cols>
  <sheetData>
    <row r="1" spans="2:18" ht="13.35" customHeight="1" x14ac:dyDescent="0.2">
      <c r="B1" s="13" t="s">
        <v>91</v>
      </c>
    </row>
    <row r="2" spans="2:18" ht="13.35" customHeight="1" x14ac:dyDescent="0.2">
      <c r="B2" s="169" t="s">
        <v>98</v>
      </c>
      <c r="C2" s="169"/>
      <c r="D2" s="169"/>
      <c r="E2" s="169"/>
      <c r="F2" s="169"/>
      <c r="G2" s="169"/>
      <c r="H2" s="169"/>
      <c r="I2" s="169"/>
      <c r="K2" s="27" t="s">
        <v>39</v>
      </c>
    </row>
    <row r="3" spans="2:18" ht="13.35" customHeight="1" x14ac:dyDescent="0.2"/>
    <row r="4" spans="2:18" ht="13.35" customHeight="1" thickBot="1" x14ac:dyDescent="0.25">
      <c r="K4" s="80"/>
      <c r="L4" s="81" t="str">
        <f>'[1]Agg distributions'!F8</f>
        <v>Q1 2023</v>
      </c>
      <c r="M4" s="81" t="str">
        <f>'[1]Agg distributions'!G8</f>
        <v>Q4 2022</v>
      </c>
      <c r="N4" s="81" t="str">
        <f>'[1]Agg distributions'!H8</f>
        <v>Q3 2022</v>
      </c>
    </row>
    <row r="5" spans="2:18" ht="13.35" customHeight="1" x14ac:dyDescent="0.2">
      <c r="K5" s="105" t="s">
        <v>65</v>
      </c>
      <c r="L5" s="82">
        <f>'[1]Agg distributions'!F9</f>
        <v>0.30489625347826121</v>
      </c>
      <c r="M5" s="82">
        <f>'[1]Agg distributions'!G9</f>
        <v>0.68993231840000002</v>
      </c>
      <c r="N5" s="82">
        <f>'[1]Agg distributions'!H9</f>
        <v>0.41103082140000019</v>
      </c>
      <c r="O5" s="71"/>
      <c r="P5" s="70"/>
      <c r="Q5" s="70"/>
      <c r="R5" s="70"/>
    </row>
    <row r="6" spans="2:18" ht="13.35" customHeight="1" x14ac:dyDescent="0.2">
      <c r="K6" s="101" t="s">
        <v>8</v>
      </c>
      <c r="L6" s="82">
        <f>'[1]Agg distributions'!F10</f>
        <v>8.8143170217391306E-2</v>
      </c>
      <c r="M6" s="82">
        <f>'[1]Agg distributions'!G10</f>
        <v>0.22664018180000001</v>
      </c>
      <c r="N6" s="82">
        <f>'[1]Agg distributions'!H10</f>
        <v>0.48869451524545499</v>
      </c>
      <c r="O6" s="71"/>
      <c r="P6" s="70"/>
      <c r="Q6" s="70"/>
      <c r="R6" s="70"/>
    </row>
    <row r="7" spans="2:18" ht="13.35" customHeight="1" x14ac:dyDescent="0.2">
      <c r="K7" s="74" t="s">
        <v>7</v>
      </c>
      <c r="L7" s="82">
        <f>'[1]Agg distributions'!F11</f>
        <v>9.0273556521739101E-2</v>
      </c>
      <c r="M7" s="82">
        <f>'[1]Agg distributions'!G11</f>
        <v>0.35356539460000003</v>
      </c>
      <c r="N7" s="82">
        <f>'[1]Agg distributions'!H11</f>
        <v>0.64852891419090897</v>
      </c>
      <c r="O7" s="71"/>
      <c r="P7" s="71"/>
      <c r="Q7" s="70"/>
      <c r="R7" s="70"/>
    </row>
    <row r="8" spans="2:18" ht="13.35" customHeight="1" x14ac:dyDescent="0.2">
      <c r="K8" s="74" t="s">
        <v>6</v>
      </c>
      <c r="L8" s="82">
        <f>'[1]Agg distributions'!F12</f>
        <v>0.11716150369565199</v>
      </c>
      <c r="M8" s="82">
        <f>'[1]Agg distributions'!G12</f>
        <v>0.43092871459999998</v>
      </c>
      <c r="N8" s="82">
        <f>'[1]Agg distributions'!H12</f>
        <v>1.87724540577046</v>
      </c>
      <c r="O8" s="71"/>
      <c r="P8" s="71"/>
      <c r="Q8" s="70"/>
      <c r="R8" s="70"/>
    </row>
    <row r="9" spans="2:18" ht="13.35" customHeight="1" x14ac:dyDescent="0.2">
      <c r="K9" s="74" t="s">
        <v>5</v>
      </c>
      <c r="L9" s="82">
        <f>'[1]Agg distributions'!F13</f>
        <v>0.12841330978260901</v>
      </c>
      <c r="M9" s="82">
        <f>'[1]Agg distributions'!G13</f>
        <v>0.8252810116</v>
      </c>
      <c r="N9" s="82">
        <f>'[1]Agg distributions'!H13</f>
        <v>3.2091358706681801</v>
      </c>
      <c r="O9" s="71"/>
      <c r="P9" s="71"/>
      <c r="Q9" s="70"/>
      <c r="R9" s="70"/>
    </row>
    <row r="10" spans="2:18" ht="13.35" customHeight="1" x14ac:dyDescent="0.2">
      <c r="K10" s="74" t="s">
        <v>4</v>
      </c>
      <c r="L10" s="82">
        <f>'[1]Agg distributions'!F14</f>
        <v>0.26898967565217402</v>
      </c>
      <c r="M10" s="82">
        <f>'[1]Agg distributions'!G14</f>
        <v>2.7076312528000002</v>
      </c>
      <c r="N10" s="82">
        <f>'[1]Agg distributions'!H14</f>
        <v>6.9930255418750003</v>
      </c>
      <c r="O10" s="71"/>
      <c r="P10" s="71"/>
      <c r="Q10" s="70"/>
      <c r="R10" s="70"/>
    </row>
    <row r="11" spans="2:18" ht="13.35" customHeight="1" x14ac:dyDescent="0.2">
      <c r="K11" s="74" t="s">
        <v>3</v>
      </c>
      <c r="L11" s="82">
        <f>'[1]Agg distributions'!F15</f>
        <v>1.08539120021739</v>
      </c>
      <c r="M11" s="82">
        <f>'[1]Agg distributions'!G15</f>
        <v>3.2974264423999999</v>
      </c>
      <c r="N11" s="82">
        <f>'[1]Agg distributions'!H15</f>
        <v>11.482710501261399</v>
      </c>
      <c r="O11" s="71"/>
      <c r="P11" s="71"/>
      <c r="Q11" s="70"/>
      <c r="R11" s="70"/>
    </row>
    <row r="12" spans="2:18" ht="13.35" customHeight="1" x14ac:dyDescent="0.2">
      <c r="K12" s="74" t="s">
        <v>2</v>
      </c>
      <c r="L12" s="82">
        <f>'[1]Agg distributions'!F16</f>
        <v>2.5994492650000001</v>
      </c>
      <c r="M12" s="82">
        <f>'[1]Agg distributions'!G16</f>
        <v>4.094589461</v>
      </c>
      <c r="N12" s="82">
        <f>'[1]Agg distributions'!H16</f>
        <v>16.177319214165902</v>
      </c>
      <c r="O12" s="71"/>
      <c r="P12" s="71"/>
      <c r="Q12" s="70"/>
      <c r="R12" s="70"/>
    </row>
    <row r="13" spans="2:18" ht="13.35" customHeight="1" x14ac:dyDescent="0.2">
      <c r="K13" s="74" t="s">
        <v>62</v>
      </c>
      <c r="L13" s="82">
        <f>'[1]Agg distributions'!F17</f>
        <v>5.8563892660869596</v>
      </c>
      <c r="M13" s="82">
        <f>'[1]Agg distributions'!G17</f>
        <v>5.5672170538000003</v>
      </c>
      <c r="N13" s="82">
        <f>'[1]Agg distributions'!H17</f>
        <v>20.2026672065182</v>
      </c>
      <c r="O13" s="71"/>
      <c r="P13" s="71"/>
      <c r="Q13" s="70"/>
      <c r="R13" s="70"/>
    </row>
    <row r="14" spans="2:18" ht="13.35" customHeight="1" x14ac:dyDescent="0.2">
      <c r="K14" s="74" t="s">
        <v>83</v>
      </c>
      <c r="L14" s="144">
        <f>'[1]Agg distributions'!F18</f>
        <v>8.1915523195652202</v>
      </c>
      <c r="M14" s="144">
        <f>'[1]Agg distributions'!G18</f>
        <v>10.505092632</v>
      </c>
      <c r="N14" s="144">
        <f>'[1]Agg distributions'!H18</f>
        <v>13.9936592005955</v>
      </c>
      <c r="O14" s="52"/>
    </row>
    <row r="15" spans="2:18" ht="13.35" customHeight="1" x14ac:dyDescent="0.2">
      <c r="B15" s="14"/>
      <c r="K15" s="74" t="s">
        <v>78</v>
      </c>
      <c r="L15" s="144">
        <f>'[1]Agg distributions'!F19</f>
        <v>14.4503779369565</v>
      </c>
      <c r="M15" s="144">
        <f>'[1]Agg distributions'!G19</f>
        <v>16.2893200858</v>
      </c>
      <c r="N15" s="144">
        <f>'[1]Agg distributions'!H19</f>
        <v>15.1876573083432</v>
      </c>
      <c r="O15" s="52"/>
    </row>
    <row r="16" spans="2:18" ht="13.35" customHeight="1" x14ac:dyDescent="0.2">
      <c r="B16" s="169"/>
      <c r="C16" s="169"/>
      <c r="D16" s="169"/>
      <c r="E16" s="169"/>
      <c r="F16" s="169"/>
      <c r="K16" s="74" t="s">
        <v>80</v>
      </c>
      <c r="L16" s="144">
        <f>'[1]Agg distributions'!F20</f>
        <v>66.818962543478307</v>
      </c>
      <c r="M16" s="144">
        <f>'[1]Agg distributions'!G20</f>
        <v>55.012375452199997</v>
      </c>
      <c r="N16" s="144">
        <f>'[1]Agg distributions'!H20</f>
        <v>9.32832549996591</v>
      </c>
      <c r="O16" s="41"/>
    </row>
    <row r="17" spans="1:16" ht="13.35" customHeight="1" x14ac:dyDescent="0.2">
      <c r="H17" s="1"/>
      <c r="K17" s="83"/>
      <c r="L17" s="137">
        <f>SUM(L5:L16)</f>
        <v>100.00000000065219</v>
      </c>
      <c r="M17" s="137">
        <v>99.999999999800011</v>
      </c>
      <c r="N17" s="137">
        <v>99.999999999899998</v>
      </c>
      <c r="O17" s="41"/>
    </row>
    <row r="18" spans="1:16" ht="13.35" customHeight="1" x14ac:dyDescent="0.2">
      <c r="K18" s="83"/>
      <c r="L18" s="83"/>
      <c r="M18" s="83"/>
      <c r="N18" s="83"/>
      <c r="O18" s="41"/>
      <c r="P18" s="56"/>
    </row>
    <row r="19" spans="1:16" ht="13.35" customHeight="1" thickBot="1" x14ac:dyDescent="0.25">
      <c r="H19" s="12"/>
      <c r="K19" s="80"/>
      <c r="L19" s="81" t="str">
        <f>'[1]Agg distributions'!F23</f>
        <v>Q1 2023</v>
      </c>
      <c r="M19" s="81" t="str">
        <f>'[1]Agg distributions'!G23</f>
        <v>Q4 2022</v>
      </c>
      <c r="N19" s="81" t="str">
        <f>'[1]Agg distributions'!H23</f>
        <v>Q3 2022</v>
      </c>
      <c r="O19" s="41"/>
      <c r="P19" s="56"/>
    </row>
    <row r="20" spans="1:16" ht="13.35" customHeight="1" x14ac:dyDescent="0.2">
      <c r="K20" s="105" t="s">
        <v>65</v>
      </c>
      <c r="L20" s="82">
        <f>'[1]Agg distributions'!F24</f>
        <v>3.6340973513953569</v>
      </c>
      <c r="M20" s="82">
        <f>'[1]Agg distributions'!G24</f>
        <v>1.3849521954761899</v>
      </c>
      <c r="N20" s="82">
        <f>'[1]Agg distributions'!H24</f>
        <v>1.823638184815388</v>
      </c>
      <c r="O20" s="41"/>
      <c r="P20" s="56"/>
    </row>
    <row r="21" spans="1:16" ht="13.35" customHeight="1" x14ac:dyDescent="0.2">
      <c r="K21" s="101" t="s">
        <v>8</v>
      </c>
      <c r="L21" s="82">
        <f>'[1]Agg distributions'!F25</f>
        <v>1.95073206372093</v>
      </c>
      <c r="M21" s="82">
        <f>'[1]Agg distributions'!G25</f>
        <v>1.8793466028571399</v>
      </c>
      <c r="N21" s="82">
        <f>'[1]Agg distributions'!H25</f>
        <v>2.0796031671897399</v>
      </c>
      <c r="O21" s="41"/>
      <c r="P21" s="56"/>
    </row>
    <row r="22" spans="1:16" ht="13.35" customHeight="1" x14ac:dyDescent="0.2">
      <c r="K22" s="74" t="s">
        <v>7</v>
      </c>
      <c r="L22" s="82">
        <f>'[1]Agg distributions'!F26</f>
        <v>3.5227531425581402</v>
      </c>
      <c r="M22" s="82">
        <f>'[1]Agg distributions'!G26</f>
        <v>4.47449777380952</v>
      </c>
      <c r="N22" s="82">
        <f>'[1]Agg distributions'!H26</f>
        <v>4.9263419012435898</v>
      </c>
      <c r="O22" s="41"/>
      <c r="P22" s="56"/>
    </row>
    <row r="23" spans="1:16" ht="13.35" customHeight="1" x14ac:dyDescent="0.2">
      <c r="K23" s="74" t="s">
        <v>6</v>
      </c>
      <c r="L23" s="82">
        <f>'[1]Agg distributions'!F27</f>
        <v>4.77818516255814</v>
      </c>
      <c r="M23" s="82">
        <f>'[1]Agg distributions'!G27</f>
        <v>8.2326246173809494</v>
      </c>
      <c r="N23" s="82">
        <f>'[1]Agg distributions'!H27</f>
        <v>10.205168768097399</v>
      </c>
      <c r="O23" s="41"/>
      <c r="P23" s="56"/>
    </row>
    <row r="24" spans="1:16" ht="13.35" customHeight="1" x14ac:dyDescent="0.2">
      <c r="K24" s="74" t="s">
        <v>5</v>
      </c>
      <c r="L24" s="82">
        <f>'[1]Agg distributions'!F28</f>
        <v>9.9293331699999996</v>
      </c>
      <c r="M24" s="82">
        <f>'[1]Agg distributions'!G28</f>
        <v>17.277841195000001</v>
      </c>
      <c r="N24" s="82">
        <f>'[1]Agg distributions'!H28</f>
        <v>20.408209371884599</v>
      </c>
      <c r="O24" s="41"/>
      <c r="P24" s="56"/>
    </row>
    <row r="25" spans="1:16" ht="13.35" customHeight="1" x14ac:dyDescent="0.2">
      <c r="K25" s="74" t="s">
        <v>4</v>
      </c>
      <c r="L25" s="82">
        <f>'[1]Agg distributions'!F29</f>
        <v>18.513712699534899</v>
      </c>
      <c r="M25" s="82">
        <f>'[1]Agg distributions'!G29</f>
        <v>18.683315396904799</v>
      </c>
      <c r="N25" s="82">
        <f>'[1]Agg distributions'!H29</f>
        <v>21.212627436525601</v>
      </c>
      <c r="O25" s="41"/>
      <c r="P25" s="56"/>
    </row>
    <row r="26" spans="1:16" ht="13.35" customHeight="1" x14ac:dyDescent="0.2">
      <c r="K26" s="74" t="s">
        <v>3</v>
      </c>
      <c r="L26" s="82">
        <f>'[1]Agg distributions'!F30</f>
        <v>18.740965363953499</v>
      </c>
      <c r="M26" s="82">
        <f>'[1]Agg distributions'!G30</f>
        <v>16.914929253333302</v>
      </c>
      <c r="N26" s="82">
        <f>'[1]Agg distributions'!H30</f>
        <v>16.687946461423099</v>
      </c>
      <c r="O26" s="41"/>
      <c r="P26" s="56"/>
    </row>
    <row r="27" spans="1:16" ht="13.35" customHeight="1" x14ac:dyDescent="0.2">
      <c r="B27" s="15"/>
      <c r="I27" s="12"/>
      <c r="K27" s="74" t="s">
        <v>2</v>
      </c>
      <c r="L27" s="82">
        <f>'[1]Agg distributions'!F31</f>
        <v>13.319047332325599</v>
      </c>
      <c r="M27" s="82">
        <f>'[1]Agg distributions'!G31</f>
        <v>11.8399307809524</v>
      </c>
      <c r="N27" s="82">
        <f>'[1]Agg distributions'!H31</f>
        <v>10.1572365673539</v>
      </c>
      <c r="O27" s="41"/>
    </row>
    <row r="28" spans="1:16" ht="13.35" customHeight="1" x14ac:dyDescent="0.2">
      <c r="A28" s="2" t="s">
        <v>1</v>
      </c>
      <c r="B28" s="169"/>
      <c r="C28" s="169"/>
      <c r="D28" s="169"/>
      <c r="E28" s="169"/>
      <c r="F28" s="169"/>
      <c r="K28" s="74" t="s">
        <v>62</v>
      </c>
      <c r="L28" s="82">
        <f>'[1]Agg distributions'!F32</f>
        <v>8.5214459730232601</v>
      </c>
      <c r="M28" s="82">
        <f>'[1]Agg distributions'!G32</f>
        <v>7.2127189233333304</v>
      </c>
      <c r="N28" s="82">
        <f>'[1]Agg distributions'!H32</f>
        <v>5.3126515773794898</v>
      </c>
      <c r="O28" s="41"/>
    </row>
    <row r="29" spans="1:16" ht="13.35" customHeight="1" x14ac:dyDescent="0.2">
      <c r="K29" s="74" t="s">
        <v>83</v>
      </c>
      <c r="L29" s="82">
        <f>'[1]Agg distributions'!F33</f>
        <v>6.0249107341860499</v>
      </c>
      <c r="M29" s="82">
        <f>'[1]Agg distributions'!G33</f>
        <v>4.8578808264285698</v>
      </c>
      <c r="N29" s="82">
        <f>'[1]Agg distributions'!H33</f>
        <v>3.2306188281794901</v>
      </c>
      <c r="O29" s="41"/>
    </row>
    <row r="30" spans="1:16" ht="13.35" customHeight="1" x14ac:dyDescent="0.2">
      <c r="K30" s="74" t="s">
        <v>78</v>
      </c>
      <c r="L30" s="82">
        <f>'[1]Agg distributions'!F34</f>
        <v>4.5484267034883699</v>
      </c>
      <c r="M30" s="82">
        <f>'[1]Agg distributions'!G34</f>
        <v>3.1148030499999999</v>
      </c>
      <c r="N30" s="82">
        <f>'[1]Agg distributions'!H34</f>
        <v>3.2494031420743599</v>
      </c>
      <c r="O30" s="41"/>
    </row>
    <row r="31" spans="1:16" ht="13.35" customHeight="1" x14ac:dyDescent="0.2">
      <c r="K31" s="74" t="s">
        <v>80</v>
      </c>
      <c r="L31" s="82">
        <f>'[1]Agg distributions'!F35</f>
        <v>6.5163903025581398</v>
      </c>
      <c r="M31" s="82">
        <f>'[1]Agg distributions'!G35</f>
        <v>4.1271593842857204</v>
      </c>
      <c r="N31" s="82">
        <f>'[1]Agg distributions'!H35</f>
        <v>0.70655459383333397</v>
      </c>
      <c r="O31" s="41"/>
      <c r="P31" s="57"/>
    </row>
    <row r="32" spans="1:16" ht="13.35" customHeight="1" x14ac:dyDescent="0.2">
      <c r="K32" s="84"/>
      <c r="L32" s="137">
        <f>SUM(L20:L31)</f>
        <v>99.999999999302389</v>
      </c>
      <c r="M32" s="137">
        <f t="shared" ref="M32:N32" si="0">SUM(M20:M31)</f>
        <v>99.999999999761926</v>
      </c>
      <c r="N32" s="137">
        <f t="shared" si="0"/>
        <v>99.999999999999986</v>
      </c>
      <c r="O32" s="41"/>
      <c r="P32" s="57"/>
    </row>
    <row r="33" spans="8:17" ht="13.35" customHeight="1" x14ac:dyDescent="0.2">
      <c r="K33" s="83"/>
      <c r="L33" s="83"/>
      <c r="M33" s="83"/>
      <c r="N33" s="83"/>
      <c r="O33" s="41"/>
      <c r="P33" s="57"/>
      <c r="Q33" s="42"/>
    </row>
    <row r="34" spans="8:17" ht="13.35" customHeight="1" x14ac:dyDescent="0.2">
      <c r="K34" s="83"/>
      <c r="L34" s="83"/>
      <c r="M34" s="83"/>
      <c r="N34" s="83"/>
      <c r="O34" s="41"/>
      <c r="P34" s="57"/>
      <c r="Q34" s="42"/>
    </row>
    <row r="35" spans="8:17" ht="13.35" customHeight="1" x14ac:dyDescent="0.2">
      <c r="H35" s="12"/>
      <c r="K35" s="83"/>
      <c r="L35" s="83"/>
      <c r="M35" s="83"/>
      <c r="N35" s="83"/>
      <c r="O35" s="41"/>
      <c r="P35" s="57"/>
      <c r="Q35" s="42"/>
    </row>
    <row r="36" spans="8:17" ht="13.35" customHeight="1" thickBot="1" x14ac:dyDescent="0.25">
      <c r="K36" s="80"/>
      <c r="L36" s="81" t="str">
        <f>'[1]Agg distributions'!F40</f>
        <v>Q1 2023</v>
      </c>
      <c r="M36" s="81" t="str">
        <f>'[1]Agg distributions'!G40</f>
        <v>Q4 2022</v>
      </c>
      <c r="N36" s="81" t="str">
        <f>'[1]Agg distributions'!H40</f>
        <v>Q3 2022</v>
      </c>
      <c r="O36" s="41"/>
      <c r="P36" s="57"/>
      <c r="Q36" s="42"/>
    </row>
    <row r="37" spans="8:17" ht="13.35" customHeight="1" x14ac:dyDescent="0.2">
      <c r="K37" s="105" t="s">
        <v>65</v>
      </c>
      <c r="L37" s="82">
        <f>'[1]Agg distributions'!F41</f>
        <v>1.8750553152631579</v>
      </c>
      <c r="M37" s="82" t="e">
        <f>'[1]Agg distributions'!G41</f>
        <v>#N/A</v>
      </c>
      <c r="N37" s="82" t="e">
        <f>'[1]Agg distributions'!H41</f>
        <v>#N/A</v>
      </c>
      <c r="O37" s="41"/>
      <c r="P37" s="57"/>
      <c r="Q37" s="42"/>
    </row>
    <row r="38" spans="8:17" ht="13.35" customHeight="1" x14ac:dyDescent="0.2">
      <c r="K38" s="101" t="s">
        <v>8</v>
      </c>
      <c r="L38" s="82">
        <f>'[1]Agg distributions'!F42</f>
        <v>3.750648215</v>
      </c>
      <c r="M38" s="82" t="e">
        <f>'[1]Agg distributions'!G42</f>
        <v>#N/A</v>
      </c>
      <c r="N38" s="82" t="e">
        <f>'[1]Agg distributions'!H42</f>
        <v>#N/A</v>
      </c>
      <c r="O38" s="41"/>
      <c r="P38" s="57"/>
      <c r="Q38" s="42"/>
    </row>
    <row r="39" spans="8:17" ht="13.35" customHeight="1" x14ac:dyDescent="0.2">
      <c r="K39" s="74" t="s">
        <v>7</v>
      </c>
      <c r="L39" s="82">
        <f>'[1]Agg distributions'!F43</f>
        <v>6.7042952518421002</v>
      </c>
      <c r="M39" s="82" t="e">
        <f>'[1]Agg distributions'!G43</f>
        <v>#N/A</v>
      </c>
      <c r="N39" s="82" t="e">
        <f>'[1]Agg distributions'!H43</f>
        <v>#N/A</v>
      </c>
      <c r="O39" s="41"/>
      <c r="P39" s="57"/>
      <c r="Q39" s="42"/>
    </row>
    <row r="40" spans="8:17" ht="13.35" customHeight="1" x14ac:dyDescent="0.2">
      <c r="K40" s="74" t="s">
        <v>6</v>
      </c>
      <c r="L40" s="82">
        <f>'[1]Agg distributions'!F44</f>
        <v>10.6443791173684</v>
      </c>
      <c r="M40" s="82" t="e">
        <f>'[1]Agg distributions'!G44</f>
        <v>#N/A</v>
      </c>
      <c r="N40" s="82" t="e">
        <f>'[1]Agg distributions'!H44</f>
        <v>#N/A</v>
      </c>
      <c r="O40" s="41"/>
      <c r="P40" s="58"/>
      <c r="Q40" s="42"/>
    </row>
    <row r="41" spans="8:17" ht="13.35" customHeight="1" x14ac:dyDescent="0.2">
      <c r="K41" s="74" t="s">
        <v>5</v>
      </c>
      <c r="L41" s="82">
        <f>'[1]Agg distributions'!F45</f>
        <v>21.9913057042105</v>
      </c>
      <c r="M41" s="82" t="e">
        <f>'[1]Agg distributions'!G45</f>
        <v>#N/A</v>
      </c>
      <c r="N41" s="82" t="e">
        <f>'[1]Agg distributions'!H45</f>
        <v>#N/A</v>
      </c>
      <c r="O41" s="41"/>
      <c r="P41" s="58"/>
      <c r="Q41" s="42"/>
    </row>
    <row r="42" spans="8:17" ht="13.35" customHeight="1" x14ac:dyDescent="0.2">
      <c r="K42" s="74" t="s">
        <v>4</v>
      </c>
      <c r="L42" s="82">
        <f>'[1]Agg distributions'!F46</f>
        <v>22.707306864210501</v>
      </c>
      <c r="M42" s="82" t="e">
        <f>'[1]Agg distributions'!G46</f>
        <v>#N/A</v>
      </c>
      <c r="N42" s="82" t="e">
        <f>'[1]Agg distributions'!H46</f>
        <v>#N/A</v>
      </c>
    </row>
    <row r="43" spans="8:17" ht="13.35" customHeight="1" x14ac:dyDescent="0.2">
      <c r="K43" s="74" t="s">
        <v>3</v>
      </c>
      <c r="L43" s="82">
        <f>'[1]Agg distributions'!F47</f>
        <v>13.6386377442105</v>
      </c>
      <c r="M43" s="82" t="e">
        <f>'[1]Agg distributions'!G47</f>
        <v>#N/A</v>
      </c>
      <c r="N43" s="82" t="e">
        <f>'[1]Agg distributions'!H47</f>
        <v>#N/A</v>
      </c>
    </row>
    <row r="44" spans="8:17" ht="13.35" customHeight="1" x14ac:dyDescent="0.2">
      <c r="K44" s="74" t="s">
        <v>2</v>
      </c>
      <c r="L44" s="82">
        <f>'[1]Agg distributions'!F48</f>
        <v>7.9252283400000003</v>
      </c>
      <c r="M44" s="82" t="e">
        <f>'[1]Agg distributions'!G48</f>
        <v>#N/A</v>
      </c>
      <c r="N44" s="82" t="e">
        <f>'[1]Agg distributions'!H48</f>
        <v>#N/A</v>
      </c>
    </row>
    <row r="45" spans="8:17" ht="13.35" customHeight="1" x14ac:dyDescent="0.2">
      <c r="K45" s="74" t="s">
        <v>62</v>
      </c>
      <c r="L45" s="82">
        <f>'[1]Agg distributions'!F49</f>
        <v>4.465092125</v>
      </c>
      <c r="M45" s="82" t="e">
        <f>'[1]Agg distributions'!G49</f>
        <v>#N/A</v>
      </c>
      <c r="N45" s="82" t="e">
        <f>'[1]Agg distributions'!H49</f>
        <v>#N/A</v>
      </c>
    </row>
    <row r="46" spans="8:17" ht="13.35" customHeight="1" x14ac:dyDescent="0.2">
      <c r="K46" s="74" t="s">
        <v>83</v>
      </c>
      <c r="L46" s="82">
        <f>'[1]Agg distributions'!F50</f>
        <v>2.3559510689473702</v>
      </c>
      <c r="M46" s="82" t="e">
        <f>'[1]Agg distributions'!G50</f>
        <v>#N/A</v>
      </c>
      <c r="N46" s="82" t="e">
        <f>'[1]Agg distributions'!H50</f>
        <v>#N/A</v>
      </c>
    </row>
    <row r="47" spans="8:17" ht="13.35" customHeight="1" x14ac:dyDescent="0.2">
      <c r="K47" s="74" t="s">
        <v>78</v>
      </c>
      <c r="L47" s="82">
        <f>'[1]Agg distributions'!F51</f>
        <v>1.4505920407894699</v>
      </c>
      <c r="M47" s="82" t="e">
        <f>'[1]Agg distributions'!G51</f>
        <v>#N/A</v>
      </c>
      <c r="N47" s="82" t="e">
        <f>'[1]Agg distributions'!H51</f>
        <v>#N/A</v>
      </c>
    </row>
    <row r="48" spans="8:17" x14ac:dyDescent="0.2">
      <c r="K48" s="74" t="s">
        <v>80</v>
      </c>
      <c r="L48" s="82">
        <f>'[1]Agg distributions'!F52</f>
        <v>2.4915082136842099</v>
      </c>
      <c r="M48" s="82" t="e">
        <f>'[1]Agg distributions'!G52</f>
        <v>#N/A</v>
      </c>
      <c r="N48" s="82" t="e">
        <f>'[1]Agg distributions'!H52</f>
        <v>#N/A</v>
      </c>
    </row>
    <row r="49" spans="12:14" x14ac:dyDescent="0.2">
      <c r="L49" s="137">
        <f>'[1]Agg distributions'!F70</f>
        <v>99.999999999705793</v>
      </c>
      <c r="M49" s="137">
        <f>'[1]Agg distributions'!G70</f>
        <v>100.00000000054045</v>
      </c>
      <c r="N49" s="137">
        <f>'[1]Agg distributions'!H70</f>
        <v>100.00000000000006</v>
      </c>
    </row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N168"/>
  <sheetViews>
    <sheetView showGridLines="0" zoomScaleNormal="100" workbookViewId="0">
      <selection activeCell="B1" sqref="B1"/>
    </sheetView>
  </sheetViews>
  <sheetFormatPr defaultColWidth="9.33203125" defaultRowHeight="12.75" customHeight="1" x14ac:dyDescent="0.2"/>
  <cols>
    <col min="1" max="9" width="9.33203125" style="5"/>
    <col min="10" max="10" width="9.33203125" style="141"/>
    <col min="11" max="11" width="9.33203125" style="5"/>
    <col min="12" max="12" width="14.33203125" style="5" bestFit="1" customWidth="1"/>
    <col min="13" max="13" width="14" style="5" bestFit="1" customWidth="1"/>
    <col min="14" max="14" width="9.33203125" style="5" customWidth="1"/>
    <col min="15" max="16384" width="9.33203125" style="5"/>
  </cols>
  <sheetData>
    <row r="1" spans="2:14" ht="13.35" customHeight="1" x14ac:dyDescent="0.2">
      <c r="B1" s="16" t="s">
        <v>24</v>
      </c>
      <c r="L1" s="7"/>
      <c r="N1" s="8"/>
    </row>
    <row r="2" spans="2:14" ht="45.75" thickBot="1" x14ac:dyDescent="0.25">
      <c r="B2" s="29" t="s">
        <v>27</v>
      </c>
      <c r="K2" s="30" t="s">
        <v>18</v>
      </c>
      <c r="L2" s="30" t="s">
        <v>19</v>
      </c>
      <c r="M2" s="30" t="s">
        <v>20</v>
      </c>
    </row>
    <row r="3" spans="2:14" ht="12.75" customHeight="1" x14ac:dyDescent="0.2">
      <c r="J3" s="140">
        <f>'[1]LT-charts'!A5</f>
        <v>36176</v>
      </c>
      <c r="K3" s="90">
        <f>'[1]LT-charts'!B5</f>
        <v>1.8636065573770499</v>
      </c>
      <c r="L3" s="90">
        <f>'[1]LT-charts'!C5</f>
        <v>1.9</v>
      </c>
      <c r="M3" s="90">
        <f>'[1]LT-charts'!D5</f>
        <v>1.8023909703835601</v>
      </c>
      <c r="N3" s="9"/>
    </row>
    <row r="4" spans="2:14" ht="12.75" customHeight="1" x14ac:dyDescent="0.2">
      <c r="J4" s="140">
        <f>'[1]LT-charts'!A6</f>
        <v>36266</v>
      </c>
      <c r="K4" s="90"/>
      <c r="L4" s="90"/>
      <c r="M4" s="90"/>
      <c r="N4" s="17"/>
    </row>
    <row r="5" spans="2:14" ht="12.75" customHeight="1" x14ac:dyDescent="0.2">
      <c r="J5" s="140">
        <f>'[1]LT-charts'!A7</f>
        <v>36357</v>
      </c>
      <c r="K5" s="90"/>
      <c r="L5" s="90"/>
      <c r="M5" s="90"/>
      <c r="N5" s="17"/>
    </row>
    <row r="6" spans="2:14" ht="12.75" customHeight="1" x14ac:dyDescent="0.2">
      <c r="J6" s="140">
        <f>'[1]LT-charts'!A8</f>
        <v>36449</v>
      </c>
      <c r="K6" s="90"/>
      <c r="L6" s="90"/>
      <c r="M6" s="90"/>
      <c r="N6" s="17"/>
    </row>
    <row r="7" spans="2:14" ht="12.75" customHeight="1" x14ac:dyDescent="0.2">
      <c r="J7" s="140">
        <f>'[1]LT-charts'!A9</f>
        <v>36541</v>
      </c>
      <c r="K7" s="90">
        <f>'[1]LT-charts'!B9</f>
        <v>1.7710638297872301</v>
      </c>
      <c r="L7" s="90">
        <f>'[1]LT-charts'!C9</f>
        <v>1.7</v>
      </c>
      <c r="M7" s="90">
        <f>'[1]LT-charts'!D9</f>
        <v>1.7646785529426099</v>
      </c>
      <c r="N7" s="17"/>
    </row>
    <row r="8" spans="2:14" ht="12.75" customHeight="1" x14ac:dyDescent="0.2">
      <c r="J8" s="140">
        <f>'[1]LT-charts'!A10</f>
        <v>36632</v>
      </c>
      <c r="K8" s="90"/>
      <c r="L8" s="90"/>
      <c r="M8" s="90"/>
      <c r="N8" s="17"/>
    </row>
    <row r="9" spans="2:14" ht="12.75" customHeight="1" x14ac:dyDescent="0.2">
      <c r="J9" s="140">
        <f>'[1]LT-charts'!A11</f>
        <v>36723</v>
      </c>
      <c r="K9" s="90"/>
      <c r="L9" s="90"/>
      <c r="M9" s="90"/>
      <c r="N9" s="17"/>
    </row>
    <row r="10" spans="2:14" ht="12.75" customHeight="1" x14ac:dyDescent="0.2">
      <c r="J10" s="140">
        <f>'[1]LT-charts'!A12</f>
        <v>36815</v>
      </c>
      <c r="K10" s="90"/>
      <c r="L10" s="90"/>
      <c r="M10" s="90"/>
      <c r="N10" s="17"/>
    </row>
    <row r="11" spans="2:14" ht="12.75" customHeight="1" x14ac:dyDescent="0.2">
      <c r="J11" s="140">
        <f>'[1]LT-charts'!A13</f>
        <v>36907</v>
      </c>
      <c r="K11" s="90">
        <f>'[1]LT-charts'!B13</f>
        <v>1.80553191489362</v>
      </c>
      <c r="L11" s="90">
        <f>'[1]LT-charts'!C13</f>
        <v>1.8</v>
      </c>
      <c r="M11" s="90">
        <f>'[1]LT-charts'!D13</f>
        <v>1.82023255813953</v>
      </c>
      <c r="N11" s="17"/>
    </row>
    <row r="12" spans="2:14" ht="12.75" customHeight="1" x14ac:dyDescent="0.2">
      <c r="J12" s="140">
        <f>'[1]LT-charts'!A14</f>
        <v>36997</v>
      </c>
      <c r="K12" s="90">
        <f>'[1]LT-charts'!B14</f>
        <v>1.804</v>
      </c>
      <c r="L12" s="90">
        <f>'[1]LT-charts'!C14</f>
        <v>1.8</v>
      </c>
      <c r="M12" s="90">
        <f>'[1]LT-charts'!D14</f>
        <v>1.7817329268292701</v>
      </c>
      <c r="N12" s="17"/>
    </row>
    <row r="13" spans="2:14" ht="12.75" customHeight="1" x14ac:dyDescent="0.2">
      <c r="J13" s="140">
        <f>'[1]LT-charts'!A15</f>
        <v>37088</v>
      </c>
      <c r="K13" s="90">
        <f>'[1]LT-charts'!B15</f>
        <v>1.8132352941176499</v>
      </c>
      <c r="L13" s="90">
        <f>'[1]LT-charts'!C15</f>
        <v>1.8</v>
      </c>
      <c r="M13" s="90">
        <f>'[1]LT-charts'!D15</f>
        <v>1.80331666666667</v>
      </c>
      <c r="N13" s="17"/>
    </row>
    <row r="14" spans="2:14" ht="12.75" customHeight="1" x14ac:dyDescent="0.2">
      <c r="J14" s="140">
        <f>'[1]LT-charts'!A16</f>
        <v>37180</v>
      </c>
      <c r="K14" s="90">
        <f>'[1]LT-charts'!B16</f>
        <v>1.82375</v>
      </c>
      <c r="L14" s="90">
        <f>'[1]LT-charts'!C16</f>
        <v>1.8</v>
      </c>
      <c r="M14" s="90">
        <f>'[1]LT-charts'!D16</f>
        <v>1.8423428571380001</v>
      </c>
      <c r="N14" s="17"/>
    </row>
    <row r="15" spans="2:14" ht="12.75" customHeight="1" x14ac:dyDescent="0.2">
      <c r="J15" s="140">
        <f>'[1]LT-charts'!A17</f>
        <v>37272</v>
      </c>
      <c r="K15" s="90">
        <f>'[1]LT-charts'!B17</f>
        <v>1.85357142857143</v>
      </c>
      <c r="L15" s="90">
        <f>'[1]LT-charts'!C17</f>
        <v>1.9</v>
      </c>
      <c r="M15" s="90">
        <f>'[1]LT-charts'!D17</f>
        <v>1.83496951347457</v>
      </c>
      <c r="N15" s="17"/>
    </row>
    <row r="16" spans="2:14" ht="12.75" customHeight="1" x14ac:dyDescent="0.2">
      <c r="J16" s="140">
        <f>'[1]LT-charts'!A18</f>
        <v>37362</v>
      </c>
      <c r="K16" s="90">
        <f>'[1]LT-charts'!B18</f>
        <v>1.8559523809523799</v>
      </c>
      <c r="L16" s="90">
        <f>'[1]LT-charts'!C18</f>
        <v>1.8</v>
      </c>
      <c r="M16" s="90">
        <f>'[1]LT-charts'!D18</f>
        <v>1.88217567567568</v>
      </c>
      <c r="N16" s="17"/>
    </row>
    <row r="17" spans="10:14" ht="12.75" customHeight="1" x14ac:dyDescent="0.2">
      <c r="J17" s="140">
        <f>'[1]LT-charts'!A19</f>
        <v>37453</v>
      </c>
      <c r="K17" s="90">
        <f>'[1]LT-charts'!B19</f>
        <v>1.85119047619048</v>
      </c>
      <c r="L17" s="90">
        <f>'[1]LT-charts'!C19</f>
        <v>1.8</v>
      </c>
      <c r="M17" s="90">
        <f>'[1]LT-charts'!D19</f>
        <v>1.82111372160973</v>
      </c>
      <c r="N17" s="17"/>
    </row>
    <row r="18" spans="10:14" ht="12.75" customHeight="1" x14ac:dyDescent="0.2">
      <c r="J18" s="140">
        <f>'[1]LT-charts'!A20</f>
        <v>37545</v>
      </c>
      <c r="K18" s="90">
        <f>'[1]LT-charts'!B20</f>
        <v>1.85326086956522</v>
      </c>
      <c r="L18" s="90">
        <f>'[1]LT-charts'!C20</f>
        <v>1.8</v>
      </c>
      <c r="M18" s="90">
        <f>'[1]LT-charts'!D20</f>
        <v>1.8337513718331699</v>
      </c>
      <c r="N18" s="17"/>
    </row>
    <row r="19" spans="10:14" ht="12.75" customHeight="1" x14ac:dyDescent="0.2">
      <c r="J19" s="140">
        <f>'[1]LT-charts'!A21</f>
        <v>37637</v>
      </c>
      <c r="K19" s="90">
        <f>'[1]LT-charts'!B21</f>
        <v>1.9</v>
      </c>
      <c r="L19" s="90">
        <f>'[1]LT-charts'!C21</f>
        <v>1.9</v>
      </c>
      <c r="M19" s="90">
        <f>'[1]LT-charts'!D21</f>
        <v>1.87108500534654</v>
      </c>
      <c r="N19" s="17"/>
    </row>
    <row r="20" spans="10:14" ht="12.75" customHeight="1" x14ac:dyDescent="0.2">
      <c r="J20" s="140">
        <f>'[1]LT-charts'!A22</f>
        <v>37727</v>
      </c>
      <c r="K20" s="90">
        <f>'[1]LT-charts'!B22</f>
        <v>1.8825000000000001</v>
      </c>
      <c r="L20" s="90">
        <f>'[1]LT-charts'!C22</f>
        <v>1.9</v>
      </c>
      <c r="M20" s="90">
        <f>'[1]LT-charts'!D22</f>
        <v>1.84591176470588</v>
      </c>
      <c r="N20" s="17"/>
    </row>
    <row r="21" spans="10:14" ht="12.75" customHeight="1" x14ac:dyDescent="0.2">
      <c r="J21" s="140">
        <f>'[1]LT-charts'!A23</f>
        <v>37818</v>
      </c>
      <c r="K21" s="90">
        <f>'[1]LT-charts'!B23</f>
        <v>1.8825000000000001</v>
      </c>
      <c r="L21" s="90">
        <f>'[1]LT-charts'!C23</f>
        <v>1.8</v>
      </c>
      <c r="M21" s="90">
        <f>'[1]LT-charts'!D23</f>
        <v>1.86161565921189</v>
      </c>
      <c r="N21" s="17"/>
    </row>
    <row r="22" spans="10:14" ht="12.75" customHeight="1" x14ac:dyDescent="0.2">
      <c r="J22" s="140">
        <f>'[1]LT-charts'!A24</f>
        <v>37910</v>
      </c>
      <c r="K22" s="90">
        <f>'[1]LT-charts'!B24</f>
        <v>1.9372093023255801</v>
      </c>
      <c r="L22" s="90">
        <f>'[1]LT-charts'!C24</f>
        <v>1.9</v>
      </c>
      <c r="M22" s="90">
        <f>'[1]LT-charts'!D24</f>
        <v>1.93447718490889</v>
      </c>
      <c r="N22" s="17"/>
    </row>
    <row r="23" spans="10:14" ht="12.75" customHeight="1" x14ac:dyDescent="0.2">
      <c r="J23" s="140">
        <f>'[1]LT-charts'!A25</f>
        <v>38002</v>
      </c>
      <c r="K23" s="90">
        <f>'[1]LT-charts'!B25</f>
        <v>1.91976744186046</v>
      </c>
      <c r="L23" s="90">
        <f>'[1]LT-charts'!C25</f>
        <v>1.9</v>
      </c>
      <c r="M23" s="90">
        <f>'[1]LT-charts'!D25</f>
        <v>1.83388888889694</v>
      </c>
      <c r="N23" s="17"/>
    </row>
    <row r="24" spans="10:14" ht="12.75" customHeight="1" x14ac:dyDescent="0.2">
      <c r="J24" s="140">
        <f>'[1]LT-charts'!A26</f>
        <v>38093</v>
      </c>
      <c r="K24" s="90">
        <f>'[1]LT-charts'!B26</f>
        <v>1.9127659574468101</v>
      </c>
      <c r="L24" s="90">
        <f>'[1]LT-charts'!C26</f>
        <v>1.9</v>
      </c>
      <c r="M24" s="90">
        <f>'[1]LT-charts'!D26</f>
        <v>1.8415287750953699</v>
      </c>
      <c r="N24" s="17"/>
    </row>
    <row r="25" spans="10:14" ht="12.75" customHeight="1" x14ac:dyDescent="0.2">
      <c r="J25" s="140">
        <f>'[1]LT-charts'!A27</f>
        <v>38184</v>
      </c>
      <c r="K25" s="90">
        <f>'[1]LT-charts'!B27</f>
        <v>1.9195652173913</v>
      </c>
      <c r="L25" s="90">
        <f>'[1]LT-charts'!C27</f>
        <v>1.9</v>
      </c>
      <c r="M25" s="90">
        <f>'[1]LT-charts'!D27</f>
        <v>1.9033125</v>
      </c>
      <c r="N25" s="17"/>
    </row>
    <row r="26" spans="10:14" ht="12.75" customHeight="1" x14ac:dyDescent="0.2">
      <c r="J26" s="140">
        <f>'[1]LT-charts'!A28</f>
        <v>38276</v>
      </c>
      <c r="K26" s="90">
        <f>'[1]LT-charts'!B28</f>
        <v>1.89239130434783</v>
      </c>
      <c r="L26" s="90">
        <f>'[1]LT-charts'!C28</f>
        <v>1.9</v>
      </c>
      <c r="M26" s="90">
        <f>'[1]LT-charts'!D28</f>
        <v>1.88266595381684</v>
      </c>
      <c r="N26" s="17"/>
    </row>
    <row r="27" spans="10:14" ht="12.75" customHeight="1" x14ac:dyDescent="0.2">
      <c r="J27" s="140">
        <f>'[1]LT-charts'!A29</f>
        <v>38368</v>
      </c>
      <c r="K27" s="90">
        <f>'[1]LT-charts'!B29</f>
        <v>1.89905652173913</v>
      </c>
      <c r="L27" s="90">
        <f>'[1]LT-charts'!C29</f>
        <v>1.9</v>
      </c>
      <c r="M27" s="90">
        <f>'[1]LT-charts'!D29</f>
        <v>1.8586920018797599</v>
      </c>
      <c r="N27" s="17"/>
    </row>
    <row r="28" spans="10:14" ht="12.75" customHeight="1" x14ac:dyDescent="0.2">
      <c r="J28" s="140">
        <f>'[1]LT-charts'!A30</f>
        <v>38458</v>
      </c>
      <c r="K28" s="90">
        <f>'[1]LT-charts'!B30</f>
        <v>1.8868717391304299</v>
      </c>
      <c r="L28" s="90">
        <f>'[1]LT-charts'!C30</f>
        <v>1.9</v>
      </c>
      <c r="M28" s="90">
        <f>'[1]LT-charts'!D30</f>
        <v>1.84964760032359</v>
      </c>
      <c r="N28" s="17"/>
    </row>
    <row r="29" spans="10:14" ht="12.75" customHeight="1" x14ac:dyDescent="0.2">
      <c r="J29" s="140">
        <f>'[1]LT-charts'!A31</f>
        <v>38549</v>
      </c>
      <c r="K29" s="90">
        <f>'[1]LT-charts'!B31</f>
        <v>1.94081081081081</v>
      </c>
      <c r="L29" s="90">
        <f>'[1]LT-charts'!C31</f>
        <v>1.9</v>
      </c>
      <c r="M29" s="90">
        <f>'[1]LT-charts'!D31</f>
        <v>1.8869516900693599</v>
      </c>
      <c r="N29" s="17"/>
    </row>
    <row r="30" spans="10:14" ht="12.75" customHeight="1" x14ac:dyDescent="0.2">
      <c r="J30" s="140">
        <f>'[1]LT-charts'!A32</f>
        <v>38641</v>
      </c>
      <c r="K30" s="90">
        <f>'[1]LT-charts'!B32</f>
        <v>1.88255813953488</v>
      </c>
      <c r="L30" s="90">
        <f>'[1]LT-charts'!C32</f>
        <v>1.9</v>
      </c>
      <c r="M30" s="90">
        <f>'[1]LT-charts'!D32</f>
        <v>1.88611111111111</v>
      </c>
      <c r="N30" s="17"/>
    </row>
    <row r="31" spans="10:14" ht="12.75" customHeight="1" x14ac:dyDescent="0.2">
      <c r="J31" s="140">
        <f>'[1]LT-charts'!A33</f>
        <v>38733</v>
      </c>
      <c r="K31" s="90">
        <f>'[1]LT-charts'!B33</f>
        <v>1.9</v>
      </c>
      <c r="L31" s="90">
        <f>'[1]LT-charts'!C33</f>
        <v>1.9</v>
      </c>
      <c r="M31" s="90">
        <f>'[1]LT-charts'!D33</f>
        <v>1.9020718457692101</v>
      </c>
      <c r="N31" s="17"/>
    </row>
    <row r="32" spans="10:14" ht="12.75" customHeight="1" x14ac:dyDescent="0.2">
      <c r="J32" s="140">
        <f>'[1]LT-charts'!A34</f>
        <v>38823</v>
      </c>
      <c r="K32" s="90">
        <f>'[1]LT-charts'!B34</f>
        <v>1.90583617021277</v>
      </c>
      <c r="L32" s="90">
        <f>'[1]LT-charts'!C34</f>
        <v>1.9</v>
      </c>
      <c r="M32" s="90">
        <f>'[1]LT-charts'!D34</f>
        <v>1.9187726216541801</v>
      </c>
      <c r="N32" s="17"/>
    </row>
    <row r="33" spans="10:14" ht="12.75" customHeight="1" x14ac:dyDescent="0.2">
      <c r="J33" s="140">
        <f>'[1]LT-charts'!A35</f>
        <v>38914</v>
      </c>
      <c r="K33" s="90">
        <f>'[1]LT-charts'!B35</f>
        <v>1.9168421052631599</v>
      </c>
      <c r="L33" s="90">
        <f>'[1]LT-charts'!C35</f>
        <v>1.9</v>
      </c>
      <c r="M33" s="90">
        <f>'[1]LT-charts'!D35</f>
        <v>1.89535332014104</v>
      </c>
      <c r="N33" s="17"/>
    </row>
    <row r="34" spans="10:14" ht="12.75" customHeight="1" x14ac:dyDescent="0.2">
      <c r="J34" s="140">
        <f>'[1]LT-charts'!A36</f>
        <v>39006</v>
      </c>
      <c r="K34" s="90">
        <f>'[1]LT-charts'!B36</f>
        <v>1.9191489361702101</v>
      </c>
      <c r="L34" s="90">
        <f>'[1]LT-charts'!C36</f>
        <v>1.9</v>
      </c>
      <c r="M34" s="90">
        <f>'[1]LT-charts'!D36</f>
        <v>1.9036931684770499</v>
      </c>
      <c r="N34" s="17"/>
    </row>
    <row r="35" spans="10:14" ht="12.75" customHeight="1" x14ac:dyDescent="0.2">
      <c r="J35" s="140">
        <f>'[1]LT-charts'!A37</f>
        <v>39098</v>
      </c>
      <c r="K35" s="90">
        <f>'[1]LT-charts'!B37</f>
        <v>1.9147058823529399</v>
      </c>
      <c r="L35" s="90">
        <f>'[1]LT-charts'!C37</f>
        <v>1.9</v>
      </c>
      <c r="M35" s="90">
        <f>'[1]LT-charts'!D37</f>
        <v>1.90335757967049</v>
      </c>
      <c r="N35" s="17"/>
    </row>
    <row r="36" spans="10:14" ht="12.75" customHeight="1" x14ac:dyDescent="0.2">
      <c r="J36" s="140">
        <f>'[1]LT-charts'!A38</f>
        <v>39188</v>
      </c>
      <c r="K36" s="90">
        <f>'[1]LT-charts'!B38</f>
        <v>1.92205882352941</v>
      </c>
      <c r="L36" s="90">
        <f>'[1]LT-charts'!C38</f>
        <v>1.9</v>
      </c>
      <c r="M36" s="90">
        <f>'[1]LT-charts'!D38</f>
        <v>1.9125250085763501</v>
      </c>
      <c r="N36" s="17"/>
    </row>
    <row r="37" spans="10:14" ht="12.75" customHeight="1" x14ac:dyDescent="0.2">
      <c r="J37" s="140">
        <f>'[1]LT-charts'!A39</f>
        <v>39279</v>
      </c>
      <c r="K37" s="90">
        <f>'[1]LT-charts'!B39</f>
        <v>1.95227272727273</v>
      </c>
      <c r="L37" s="90">
        <f>'[1]LT-charts'!C39</f>
        <v>2</v>
      </c>
      <c r="M37" s="90">
        <f>'[1]LT-charts'!D39</f>
        <v>1.90742153897467</v>
      </c>
      <c r="N37" s="17"/>
    </row>
    <row r="38" spans="10:14" ht="12.75" customHeight="1" x14ac:dyDescent="0.2">
      <c r="J38" s="140">
        <f>'[1]LT-charts'!A40</f>
        <v>39371</v>
      </c>
      <c r="K38" s="90">
        <f>'[1]LT-charts'!B40</f>
        <v>1.93260869565217</v>
      </c>
      <c r="L38" s="90">
        <f>'[1]LT-charts'!C40</f>
        <v>2</v>
      </c>
      <c r="M38" s="90">
        <f>'[1]LT-charts'!D40</f>
        <v>1.9360173180278999</v>
      </c>
      <c r="N38" s="17"/>
    </row>
    <row r="39" spans="10:14" ht="12.75" customHeight="1" x14ac:dyDescent="0.2">
      <c r="J39" s="140">
        <f>'[1]LT-charts'!A41</f>
        <v>39463</v>
      </c>
      <c r="K39" s="90">
        <f>'[1]LT-charts'!B41</f>
        <v>1.95</v>
      </c>
      <c r="L39" s="90">
        <f>'[1]LT-charts'!C41</f>
        <v>2</v>
      </c>
      <c r="M39" s="90">
        <f>'[1]LT-charts'!D41</f>
        <v>1.9435540540540499</v>
      </c>
      <c r="N39" s="17"/>
    </row>
    <row r="40" spans="10:14" ht="12.75" customHeight="1" x14ac:dyDescent="0.2">
      <c r="J40" s="140">
        <f>'[1]LT-charts'!A42</f>
        <v>39554</v>
      </c>
      <c r="K40" s="90">
        <f>'[1]LT-charts'!B42</f>
        <v>1.9468085106383</v>
      </c>
      <c r="L40" s="90">
        <f>'[1]LT-charts'!C42</f>
        <v>2</v>
      </c>
      <c r="M40" s="90">
        <f>'[1]LT-charts'!D42</f>
        <v>1.9618668495498199</v>
      </c>
      <c r="N40" s="17"/>
    </row>
    <row r="41" spans="10:14" ht="12.75" customHeight="1" x14ac:dyDescent="0.2">
      <c r="J41" s="140">
        <f>'[1]LT-charts'!A43</f>
        <v>39645</v>
      </c>
      <c r="K41" s="90">
        <f>'[1]LT-charts'!B43</f>
        <v>2.02551020408163</v>
      </c>
      <c r="L41" s="90">
        <f>'[1]LT-charts'!C43</f>
        <v>2</v>
      </c>
      <c r="M41" s="90">
        <f>'[1]LT-charts'!D43</f>
        <v>2.0506071307709601</v>
      </c>
      <c r="N41" s="17"/>
    </row>
    <row r="42" spans="10:14" ht="12.75" customHeight="1" x14ac:dyDescent="0.2">
      <c r="J42" s="140">
        <f>'[1]LT-charts'!A44</f>
        <v>39737</v>
      </c>
      <c r="K42" s="90">
        <f>'[1]LT-charts'!B44</f>
        <v>1.98668</v>
      </c>
      <c r="L42" s="90">
        <f>'[1]LT-charts'!C44</f>
        <v>2</v>
      </c>
      <c r="M42" s="90">
        <f>'[1]LT-charts'!D44</f>
        <v>2.02407565156969</v>
      </c>
      <c r="N42" s="17"/>
    </row>
    <row r="43" spans="10:14" ht="12.75" customHeight="1" x14ac:dyDescent="0.2">
      <c r="J43" s="140">
        <f>'[1]LT-charts'!A45</f>
        <v>39829</v>
      </c>
      <c r="K43" s="90">
        <f>'[1]LT-charts'!B45</f>
        <v>1.940625</v>
      </c>
      <c r="L43" s="90">
        <f>'[1]LT-charts'!C45</f>
        <v>2</v>
      </c>
      <c r="M43" s="90">
        <f>'[1]LT-charts'!D45</f>
        <v>1.9305759205967401</v>
      </c>
      <c r="N43" s="17"/>
    </row>
    <row r="44" spans="10:14" ht="12.75" customHeight="1" x14ac:dyDescent="0.2">
      <c r="J44" s="140">
        <f>'[1]LT-charts'!A46</f>
        <v>39919</v>
      </c>
      <c r="K44" s="90">
        <f>'[1]LT-charts'!B46</f>
        <v>1.9334487804878</v>
      </c>
      <c r="L44" s="90">
        <f>'[1]LT-charts'!C46</f>
        <v>2</v>
      </c>
      <c r="M44" s="90">
        <f>'[1]LT-charts'!D46</f>
        <v>1.92513460714444</v>
      </c>
      <c r="N44" s="17"/>
    </row>
    <row r="45" spans="10:14" ht="12.75" customHeight="1" x14ac:dyDescent="0.2">
      <c r="J45" s="140">
        <f>'[1]LT-charts'!A47</f>
        <v>40010</v>
      </c>
      <c r="K45" s="90">
        <f>'[1]LT-charts'!B47</f>
        <v>1.98</v>
      </c>
      <c r="L45" s="90">
        <f>'[1]LT-charts'!C47</f>
        <v>2</v>
      </c>
      <c r="M45" s="90">
        <f>'[1]LT-charts'!D47</f>
        <v>1.93194117647059</v>
      </c>
      <c r="N45" s="17"/>
    </row>
    <row r="46" spans="10:14" ht="12.75" customHeight="1" x14ac:dyDescent="0.2">
      <c r="J46" s="140">
        <f>'[1]LT-charts'!A48</f>
        <v>40102</v>
      </c>
      <c r="K46" s="90">
        <f>'[1]LT-charts'!B48</f>
        <v>1.91879591836735</v>
      </c>
      <c r="L46" s="90">
        <f>'[1]LT-charts'!C48</f>
        <v>2</v>
      </c>
      <c r="M46" s="90">
        <f>'[1]LT-charts'!D48</f>
        <v>1.86821829268293</v>
      </c>
      <c r="N46" s="17"/>
    </row>
    <row r="47" spans="10:14" ht="12.75" customHeight="1" x14ac:dyDescent="0.2">
      <c r="J47" s="140">
        <f>'[1]LT-charts'!A49</f>
        <v>40194</v>
      </c>
      <c r="K47" s="90">
        <f>'[1]LT-charts'!B49</f>
        <v>1.9078313725490199</v>
      </c>
      <c r="L47" s="90">
        <f>'[1]LT-charts'!C49</f>
        <v>1.9</v>
      </c>
      <c r="M47" s="90">
        <f>'[1]LT-charts'!D49</f>
        <v>1.8415226190476199</v>
      </c>
      <c r="N47" s="17"/>
    </row>
    <row r="48" spans="10:14" ht="12.75" customHeight="1" x14ac:dyDescent="0.2">
      <c r="J48" s="140">
        <f>'[1]LT-charts'!A50</f>
        <v>40284</v>
      </c>
      <c r="K48" s="90">
        <f>'[1]LT-charts'!B50</f>
        <v>1.9071056368888899</v>
      </c>
      <c r="L48" s="90">
        <f>'[1]LT-charts'!C50</f>
        <v>1.9</v>
      </c>
      <c r="M48" s="90">
        <f>'[1]LT-charts'!D50</f>
        <v>1.83727631578947</v>
      </c>
      <c r="N48" s="17"/>
    </row>
    <row r="49" spans="10:14" ht="12.75" customHeight="1" x14ac:dyDescent="0.2">
      <c r="J49" s="140">
        <f>'[1]LT-charts'!A51</f>
        <v>40375</v>
      </c>
      <c r="K49" s="90">
        <f>'[1]LT-charts'!B51</f>
        <v>1.95381511627907</v>
      </c>
      <c r="L49" s="90">
        <f>'[1]LT-charts'!C51</f>
        <v>1.9</v>
      </c>
      <c r="M49" s="90">
        <f>'[1]LT-charts'!D51</f>
        <v>1.85489594594595</v>
      </c>
      <c r="N49" s="17"/>
    </row>
    <row r="50" spans="10:14" ht="12.75" customHeight="1" x14ac:dyDescent="0.2">
      <c r="J50" s="140">
        <f>'[1]LT-charts'!A52</f>
        <v>40467</v>
      </c>
      <c r="K50" s="90">
        <f>'[1]LT-charts'!B52</f>
        <v>1.8976349479166701</v>
      </c>
      <c r="L50" s="90">
        <f>'[1]LT-charts'!C52</f>
        <v>1.9</v>
      </c>
      <c r="M50" s="90">
        <f>'[1]LT-charts'!D52</f>
        <v>1.84627304979744</v>
      </c>
      <c r="N50" s="17"/>
    </row>
    <row r="51" spans="10:14" ht="12.75" customHeight="1" x14ac:dyDescent="0.2">
      <c r="J51" s="140">
        <f>'[1]LT-charts'!A53</f>
        <v>40559</v>
      </c>
      <c r="K51" s="90">
        <f>'[1]LT-charts'!B53</f>
        <v>1.95</v>
      </c>
      <c r="L51" s="90">
        <f>'[1]LT-charts'!C53</f>
        <v>2</v>
      </c>
      <c r="M51" s="90">
        <f>'[1]LT-charts'!D53</f>
        <v>1.90666828773062</v>
      </c>
      <c r="N51" s="17"/>
    </row>
    <row r="52" spans="10:14" ht="12.75" customHeight="1" x14ac:dyDescent="0.2">
      <c r="J52" s="140">
        <f>'[1]LT-charts'!A54</f>
        <v>40649</v>
      </c>
      <c r="K52" s="90">
        <f>'[1]LT-charts'!B54</f>
        <v>1.9632892623270799</v>
      </c>
      <c r="L52" s="90">
        <f>'[1]LT-charts'!C54</f>
        <v>2</v>
      </c>
      <c r="M52" s="90">
        <f>'[1]LT-charts'!D54</f>
        <v>1.9283540962464001</v>
      </c>
      <c r="N52" s="17"/>
    </row>
    <row r="53" spans="10:14" ht="12.75" customHeight="1" x14ac:dyDescent="0.2">
      <c r="J53" s="140">
        <f>'[1]LT-charts'!A55</f>
        <v>40740</v>
      </c>
      <c r="K53" s="90">
        <f>'[1]LT-charts'!B55</f>
        <v>2.0067458164538499</v>
      </c>
      <c r="L53" s="90">
        <f>'[1]LT-charts'!C55</f>
        <v>2</v>
      </c>
      <c r="M53" s="90">
        <f>'[1]LT-charts'!D55</f>
        <v>1.9564094641582801</v>
      </c>
      <c r="N53" s="17"/>
    </row>
    <row r="54" spans="10:14" ht="12.75" customHeight="1" x14ac:dyDescent="0.2">
      <c r="J54" s="140">
        <f>'[1]LT-charts'!A56</f>
        <v>40832</v>
      </c>
      <c r="K54" s="90">
        <f>'[1]LT-charts'!B56</f>
        <v>2.0086294444450998</v>
      </c>
      <c r="L54" s="90">
        <f>'[1]LT-charts'!C56</f>
        <v>2</v>
      </c>
      <c r="M54" s="90">
        <f>'[1]LT-charts'!D56</f>
        <v>1.9220838623391701</v>
      </c>
      <c r="N54" s="17"/>
    </row>
    <row r="55" spans="10:14" ht="12.75" customHeight="1" x14ac:dyDescent="0.2">
      <c r="J55" s="140">
        <f>'[1]LT-charts'!A57</f>
        <v>40924</v>
      </c>
      <c r="K55" s="90">
        <f>'[1]LT-charts'!B57</f>
        <v>1.9793593976456501</v>
      </c>
      <c r="L55" s="90">
        <f>'[1]LT-charts'!C57</f>
        <v>2</v>
      </c>
      <c r="M55" s="90">
        <f>'[1]LT-charts'!D57</f>
        <v>1.86966598396205</v>
      </c>
      <c r="N55" s="17"/>
    </row>
    <row r="56" spans="10:14" ht="12.75" customHeight="1" x14ac:dyDescent="0.2">
      <c r="J56" s="140">
        <f>'[1]LT-charts'!A58</f>
        <v>41015</v>
      </c>
      <c r="K56" s="90">
        <f>'[1]LT-charts'!B58</f>
        <v>1.98728242044348</v>
      </c>
      <c r="L56" s="90">
        <f>'[1]LT-charts'!C58</f>
        <v>2</v>
      </c>
      <c r="M56" s="90">
        <f>'[1]LT-charts'!D58</f>
        <v>1.9086953139909</v>
      </c>
      <c r="N56" s="17"/>
    </row>
    <row r="57" spans="10:14" ht="12.75" customHeight="1" x14ac:dyDescent="0.2">
      <c r="J57" s="140">
        <f>'[1]LT-charts'!A59</f>
        <v>41106</v>
      </c>
      <c r="K57" s="90">
        <f>'[1]LT-charts'!B59</f>
        <v>2.0226082675447401</v>
      </c>
      <c r="L57" s="90">
        <f>'[1]LT-charts'!C59</f>
        <v>2</v>
      </c>
      <c r="M57" s="90">
        <f>'[1]LT-charts'!D59</f>
        <v>1.9514550740459</v>
      </c>
      <c r="N57" s="17"/>
    </row>
    <row r="58" spans="10:14" ht="12.75" customHeight="1" x14ac:dyDescent="0.2">
      <c r="J58" s="140">
        <f>'[1]LT-charts'!A60</f>
        <v>41198</v>
      </c>
      <c r="K58" s="90">
        <f>'[1]LT-charts'!B60</f>
        <v>1.97826628472292</v>
      </c>
      <c r="L58" s="90">
        <f>'[1]LT-charts'!C60</f>
        <v>2</v>
      </c>
      <c r="M58" s="90">
        <f>'[1]LT-charts'!D60</f>
        <v>1.9493334829614599</v>
      </c>
      <c r="N58" s="17"/>
    </row>
    <row r="59" spans="10:14" ht="12.75" customHeight="1" x14ac:dyDescent="0.2">
      <c r="J59" s="140">
        <f>'[1]LT-charts'!A61</f>
        <v>41290</v>
      </c>
      <c r="K59" s="90">
        <f>'[1]LT-charts'!B61</f>
        <v>1.98469436170213</v>
      </c>
      <c r="L59" s="90">
        <f>'[1]LT-charts'!C61</f>
        <v>2</v>
      </c>
      <c r="M59" s="90">
        <f>'[1]LT-charts'!D61</f>
        <v>1.93700574029448</v>
      </c>
      <c r="N59" s="17"/>
    </row>
    <row r="60" spans="10:14" ht="12.75" customHeight="1" x14ac:dyDescent="0.2">
      <c r="J60" s="140">
        <f>'[1]LT-charts'!A62</f>
        <v>41380</v>
      </c>
      <c r="K60" s="90">
        <f>'[1]LT-charts'!B62</f>
        <v>1.97047205397954</v>
      </c>
      <c r="L60" s="90">
        <f>'[1]LT-charts'!C62</f>
        <v>2</v>
      </c>
      <c r="M60" s="90">
        <f>'[1]LT-charts'!D62</f>
        <v>1.9411563092914501</v>
      </c>
      <c r="N60" s="17"/>
    </row>
    <row r="61" spans="10:14" ht="12.75" customHeight="1" x14ac:dyDescent="0.2">
      <c r="J61" s="140">
        <f>'[1]LT-charts'!A63</f>
        <v>41471</v>
      </c>
      <c r="K61" s="90">
        <f>'[1]LT-charts'!B63</f>
        <v>1.951517875</v>
      </c>
      <c r="L61" s="90">
        <f>'[1]LT-charts'!C63</f>
        <v>1.9</v>
      </c>
      <c r="M61" s="90">
        <f>'[1]LT-charts'!D63</f>
        <v>1.8901473336911501</v>
      </c>
      <c r="N61" s="17"/>
    </row>
    <row r="62" spans="10:14" ht="12.75" customHeight="1" x14ac:dyDescent="0.2">
      <c r="J62" s="140">
        <f>'[1]LT-charts'!A64</f>
        <v>41563</v>
      </c>
      <c r="K62" s="90">
        <f>'[1]LT-charts'!B64</f>
        <v>1.9310465116279101</v>
      </c>
      <c r="L62" s="90">
        <f>'[1]LT-charts'!C64</f>
        <v>2</v>
      </c>
      <c r="M62" s="90">
        <f>'[1]LT-charts'!D64</f>
        <v>1.8404309719788801</v>
      </c>
      <c r="N62" s="17"/>
    </row>
    <row r="63" spans="10:14" ht="12.75" customHeight="1" x14ac:dyDescent="0.2">
      <c r="J63" s="140">
        <f>'[1]LT-charts'!A65</f>
        <v>41655</v>
      </c>
      <c r="K63" s="90">
        <f>'[1]LT-charts'!B65</f>
        <v>1.8654815340909101</v>
      </c>
      <c r="L63" s="90">
        <f>'[1]LT-charts'!C65</f>
        <v>1.9</v>
      </c>
      <c r="M63" s="90">
        <f>'[1]LT-charts'!D65</f>
        <v>1.8067763205224301</v>
      </c>
      <c r="N63" s="17"/>
    </row>
    <row r="64" spans="10:14" ht="12.75" customHeight="1" x14ac:dyDescent="0.2">
      <c r="J64" s="140">
        <f>'[1]LT-charts'!A66</f>
        <v>41745</v>
      </c>
      <c r="K64" s="90">
        <f>'[1]LT-charts'!B66</f>
        <v>1.8483068181818201</v>
      </c>
      <c r="L64" s="90">
        <f>'[1]LT-charts'!C66</f>
        <v>1.9</v>
      </c>
      <c r="M64" s="90">
        <f>'[1]LT-charts'!D66</f>
        <v>1.7759374086700499</v>
      </c>
      <c r="N64" s="17"/>
    </row>
    <row r="65" spans="10:14" ht="12.75" customHeight="1" x14ac:dyDescent="0.2">
      <c r="J65" s="140">
        <f>'[1]LT-charts'!A67</f>
        <v>41836</v>
      </c>
      <c r="K65" s="90">
        <f>'[1]LT-charts'!B67</f>
        <v>1.85886383752245</v>
      </c>
      <c r="L65" s="90">
        <f>'[1]LT-charts'!C67</f>
        <v>1.9</v>
      </c>
      <c r="M65" s="90">
        <f>'[1]LT-charts'!D67</f>
        <v>1.76729019202765</v>
      </c>
      <c r="N65" s="17"/>
    </row>
    <row r="66" spans="10:14" ht="12.75" customHeight="1" x14ac:dyDescent="0.2">
      <c r="J66" s="140">
        <f>'[1]LT-charts'!A68</f>
        <v>41928</v>
      </c>
      <c r="K66" s="90">
        <f>'[1]LT-charts'!B68</f>
        <v>1.80116069210204</v>
      </c>
      <c r="L66" s="90">
        <f>'[1]LT-charts'!C68</f>
        <v>1.8</v>
      </c>
      <c r="M66" s="90">
        <f>'[1]LT-charts'!D68</f>
        <v>1.709034838947</v>
      </c>
      <c r="N66" s="17"/>
    </row>
    <row r="67" spans="10:14" ht="12.75" customHeight="1" x14ac:dyDescent="0.2">
      <c r="J67" s="140">
        <f>'[1]LT-charts'!A69</f>
        <v>42020</v>
      </c>
      <c r="K67" s="90">
        <f>'[1]LT-charts'!B69</f>
        <v>1.77023958333333</v>
      </c>
      <c r="L67" s="90">
        <f>'[1]LT-charts'!C69</f>
        <v>1.8</v>
      </c>
      <c r="M67" s="90">
        <f>'[1]LT-charts'!D69</f>
        <v>1.689924685117</v>
      </c>
      <c r="N67" s="17"/>
    </row>
    <row r="68" spans="10:14" ht="12.75" customHeight="1" x14ac:dyDescent="0.2">
      <c r="J68" s="140">
        <f>'[1]LT-charts'!A70</f>
        <v>42110</v>
      </c>
      <c r="K68" s="90">
        <f>'[1]LT-charts'!B70</f>
        <v>1.83670666666667</v>
      </c>
      <c r="L68" s="90">
        <f>'[1]LT-charts'!C70</f>
        <v>1.85</v>
      </c>
      <c r="M68" s="90">
        <f>'[1]LT-charts'!D70</f>
        <v>1.74976041465316</v>
      </c>
      <c r="N68" s="17"/>
    </row>
    <row r="69" spans="10:14" ht="12.75" customHeight="1" x14ac:dyDescent="0.2">
      <c r="J69" s="140">
        <f>'[1]LT-charts'!A71</f>
        <v>42201</v>
      </c>
      <c r="K69" s="90">
        <f>'[1]LT-charts'!B71</f>
        <v>1.8567875</v>
      </c>
      <c r="L69" s="90">
        <f>'[1]LT-charts'!C71</f>
        <v>1.9</v>
      </c>
      <c r="M69" s="90">
        <f>'[1]LT-charts'!D71</f>
        <v>1.72273803921536</v>
      </c>
      <c r="N69" s="17"/>
    </row>
    <row r="70" spans="10:14" ht="12.75" customHeight="1" x14ac:dyDescent="0.2">
      <c r="J70" s="140">
        <f>'[1]LT-charts'!A72</f>
        <v>42293</v>
      </c>
      <c r="K70" s="90">
        <f>'[1]LT-charts'!B72</f>
        <v>1.8625340909090899</v>
      </c>
      <c r="L70" s="90">
        <f>'[1]LT-charts'!C72</f>
        <v>1.9</v>
      </c>
      <c r="M70" s="90">
        <f>'[1]LT-charts'!D72</f>
        <v>1.73539189189189</v>
      </c>
      <c r="N70" s="17"/>
    </row>
    <row r="71" spans="10:14" ht="12.75" customHeight="1" x14ac:dyDescent="0.2">
      <c r="J71" s="140">
        <f>'[1]LT-charts'!A73</f>
        <v>42385</v>
      </c>
      <c r="K71" s="90">
        <f>'[1]LT-charts'!B73</f>
        <v>1.80152222222222</v>
      </c>
      <c r="L71" s="90">
        <f>'[1]LT-charts'!C73</f>
        <v>1.85</v>
      </c>
      <c r="M71" s="90">
        <f>'[1]LT-charts'!D73</f>
        <v>1.64540904844043</v>
      </c>
      <c r="N71" s="17"/>
    </row>
    <row r="72" spans="10:14" ht="12.75" customHeight="1" x14ac:dyDescent="0.2">
      <c r="J72" s="140">
        <f>'[1]LT-charts'!A74</f>
        <v>42476</v>
      </c>
      <c r="K72" s="90">
        <f>'[1]LT-charts'!B74</f>
        <v>1.8149625</v>
      </c>
      <c r="L72" s="90">
        <f>'[1]LT-charts'!C74</f>
        <v>1.8</v>
      </c>
      <c r="M72" s="90">
        <f>'[1]LT-charts'!D74</f>
        <v>1.6899428571428601</v>
      </c>
      <c r="N72" s="17"/>
    </row>
    <row r="73" spans="10:14" ht="12.75" customHeight="1" x14ac:dyDescent="0.2">
      <c r="J73" s="140">
        <f>'[1]LT-charts'!A75</f>
        <v>42567</v>
      </c>
      <c r="K73" s="90">
        <f>'[1]LT-charts'!B75</f>
        <v>1.7986961141540501</v>
      </c>
      <c r="L73" s="90">
        <f>'[1]LT-charts'!C75</f>
        <v>1.8</v>
      </c>
      <c r="M73" s="90">
        <f>'[1]LT-charts'!D75</f>
        <v>1.6775708328561001</v>
      </c>
      <c r="N73" s="17"/>
    </row>
    <row r="74" spans="10:14" ht="12.75" customHeight="1" x14ac:dyDescent="0.2">
      <c r="J74" s="140">
        <f>'[1]LT-charts'!A76</f>
        <v>42659</v>
      </c>
      <c r="K74" s="90">
        <f>'[1]LT-charts'!B76</f>
        <v>1.8250078059058801</v>
      </c>
      <c r="L74" s="90">
        <f>'[1]LT-charts'!C76</f>
        <v>1.8</v>
      </c>
      <c r="M74" s="90">
        <f>'[1]LT-charts'!D76</f>
        <v>1.6940522782890901</v>
      </c>
      <c r="N74" s="17"/>
    </row>
    <row r="75" spans="10:14" ht="12.75" customHeight="1" x14ac:dyDescent="0.2">
      <c r="J75" s="140">
        <f>'[1]LT-charts'!A77</f>
        <v>42751</v>
      </c>
      <c r="K75" s="90">
        <f>'[1]LT-charts'!B77</f>
        <v>1.82196099769302</v>
      </c>
      <c r="L75" s="90">
        <f>'[1]LT-charts'!C77</f>
        <v>1.8</v>
      </c>
      <c r="M75" s="90">
        <f>'[1]LT-charts'!D77</f>
        <v>1.680593505467</v>
      </c>
      <c r="N75" s="17"/>
    </row>
    <row r="76" spans="10:14" ht="12.75" customHeight="1" x14ac:dyDescent="0.2">
      <c r="J76" s="140">
        <f>'[1]LT-charts'!A78</f>
        <v>42841</v>
      </c>
      <c r="K76" s="90">
        <f>'[1]LT-charts'!B78</f>
        <v>1.800547741715</v>
      </c>
      <c r="L76" s="90">
        <f>'[1]LT-charts'!C78</f>
        <v>1.8</v>
      </c>
      <c r="M76" s="90">
        <f>'[1]LT-charts'!D78</f>
        <v>1.6986820040522399</v>
      </c>
      <c r="N76" s="17"/>
    </row>
    <row r="77" spans="10:14" ht="12.75" customHeight="1" x14ac:dyDescent="0.2">
      <c r="J77" s="140">
        <f>'[1]LT-charts'!A79</f>
        <v>42932</v>
      </c>
      <c r="K77" s="90">
        <f>'[1]LT-charts'!B79</f>
        <v>1.8335099801214301</v>
      </c>
      <c r="L77" s="90">
        <f>'[1]LT-charts'!C79</f>
        <v>1.9</v>
      </c>
      <c r="M77" s="90">
        <f>'[1]LT-charts'!D79</f>
        <v>1.72735593157421</v>
      </c>
      <c r="N77" s="17"/>
    </row>
    <row r="78" spans="10:14" ht="12.75" customHeight="1" x14ac:dyDescent="0.2">
      <c r="J78" s="140">
        <f>'[1]LT-charts'!A80</f>
        <v>43024</v>
      </c>
      <c r="K78" s="90">
        <f>'[1]LT-charts'!B80</f>
        <v>1.88053609426279</v>
      </c>
      <c r="L78" s="90">
        <f>'[1]LT-charts'!C80</f>
        <v>1.9</v>
      </c>
      <c r="M78" s="90">
        <f>'[1]LT-charts'!D80</f>
        <v>1.7594056236901801</v>
      </c>
      <c r="N78" s="17"/>
    </row>
    <row r="79" spans="10:14" ht="12.75" customHeight="1" x14ac:dyDescent="0.2">
      <c r="J79" s="140">
        <f>'[1]LT-charts'!A81</f>
        <v>43116</v>
      </c>
      <c r="K79" s="90">
        <f>'[1]LT-charts'!B81</f>
        <v>1.85483461087333</v>
      </c>
      <c r="L79" s="90">
        <f>'[1]LT-charts'!C81</f>
        <v>1.8</v>
      </c>
      <c r="M79" s="90">
        <f>'[1]LT-charts'!D81</f>
        <v>1.7822589974187599</v>
      </c>
      <c r="N79" s="17"/>
    </row>
    <row r="80" spans="10:14" ht="12.75" customHeight="1" x14ac:dyDescent="0.2">
      <c r="J80" s="140">
        <f>'[1]LT-charts'!A82</f>
        <v>43206</v>
      </c>
      <c r="K80" s="90">
        <f>'[1]LT-charts'!B82</f>
        <v>1.8718133084488899</v>
      </c>
      <c r="L80" s="90">
        <f>'[1]LT-charts'!C82</f>
        <v>1.9</v>
      </c>
      <c r="M80" s="90">
        <f>'[1]LT-charts'!D82</f>
        <v>1.7772887450694399</v>
      </c>
      <c r="N80" s="17"/>
    </row>
    <row r="81" spans="9:14" ht="12.75" customHeight="1" x14ac:dyDescent="0.2">
      <c r="J81" s="140">
        <f>'[1]LT-charts'!A83</f>
        <v>43297</v>
      </c>
      <c r="K81" s="90">
        <f>'[1]LT-charts'!B83</f>
        <v>1.8783349174424999</v>
      </c>
      <c r="L81" s="90">
        <f>'[1]LT-charts'!C83</f>
        <v>1.9</v>
      </c>
      <c r="M81" s="90">
        <f>'[1]LT-charts'!D83</f>
        <v>1.7925234092731499</v>
      </c>
      <c r="N81" s="17"/>
    </row>
    <row r="82" spans="9:14" ht="12.75" customHeight="1" x14ac:dyDescent="0.2">
      <c r="J82" s="140">
        <f>'[1]LT-charts'!A84</f>
        <v>43389</v>
      </c>
      <c r="K82" s="90">
        <f>'[1]LT-charts'!B84</f>
        <v>1.8814473575153801</v>
      </c>
      <c r="L82" s="90">
        <f>'[1]LT-charts'!C84</f>
        <v>1.9</v>
      </c>
      <c r="M82" s="90">
        <f>'[1]LT-charts'!D84</f>
        <v>1.79798119820841</v>
      </c>
      <c r="N82" s="17"/>
    </row>
    <row r="83" spans="9:14" ht="12.75" customHeight="1" x14ac:dyDescent="0.2">
      <c r="J83" s="140">
        <f>'[1]LT-charts'!A85</f>
        <v>43481</v>
      </c>
      <c r="K83" s="90">
        <f>'[1]LT-charts'!B85</f>
        <v>1.81945055796364</v>
      </c>
      <c r="L83" s="90">
        <f>'[1]LT-charts'!C85</f>
        <v>1.8</v>
      </c>
      <c r="M83" s="90">
        <f>'[1]LT-charts'!D85</f>
        <v>1.73988011252291</v>
      </c>
      <c r="N83" s="9"/>
    </row>
    <row r="84" spans="9:14" ht="12.75" customHeight="1" x14ac:dyDescent="0.2">
      <c r="J84" s="140">
        <f>'[1]LT-charts'!A86</f>
        <v>43571</v>
      </c>
      <c r="K84" s="90">
        <f>'[1]LT-charts'!B86</f>
        <v>1.79485590425814</v>
      </c>
      <c r="L84" s="90">
        <f>'[1]LT-charts'!C86</f>
        <v>1.8</v>
      </c>
      <c r="M84" s="90">
        <f>'[1]LT-charts'!D86</f>
        <v>1.71674865876086</v>
      </c>
      <c r="N84" s="9"/>
    </row>
    <row r="85" spans="9:14" ht="12.75" customHeight="1" x14ac:dyDescent="0.2">
      <c r="J85" s="140">
        <f>'[1]LT-charts'!A87</f>
        <v>43662</v>
      </c>
      <c r="K85" s="90">
        <f>'[1]LT-charts'!B87</f>
        <v>1.7368376637540499</v>
      </c>
      <c r="L85" s="90">
        <f>'[1]LT-charts'!C87</f>
        <v>1.7373525000000001</v>
      </c>
      <c r="M85" s="90">
        <f>'[1]LT-charts'!D87</f>
        <v>1.62300900124252</v>
      </c>
      <c r="N85" s="9"/>
    </row>
    <row r="86" spans="9:14" ht="12.75" customHeight="1" x14ac:dyDescent="0.2">
      <c r="J86" s="140">
        <f>'[1]LT-charts'!A88</f>
        <v>43754</v>
      </c>
      <c r="K86" s="90">
        <f>'[1]LT-charts'!B88</f>
        <v>1.6705378656000001</v>
      </c>
      <c r="L86" s="90">
        <f>'[1]LT-charts'!C88</f>
        <v>1.7</v>
      </c>
      <c r="M86" s="90">
        <f>'[1]LT-charts'!D88</f>
        <v>1.5947222134972801</v>
      </c>
      <c r="N86" s="9"/>
    </row>
    <row r="87" spans="9:14" ht="12.75" customHeight="1" x14ac:dyDescent="0.2">
      <c r="I87" s="100"/>
      <c r="J87" s="140">
        <f>'[1]LT-charts'!A89</f>
        <v>43846</v>
      </c>
      <c r="K87" s="90">
        <f>'[1]LT-charts'!B89</f>
        <v>1.65692576730909</v>
      </c>
      <c r="L87" s="90">
        <f>'[1]LT-charts'!C89</f>
        <v>1.7</v>
      </c>
      <c r="M87" s="90">
        <f>'[1]LT-charts'!D89</f>
        <v>1.5691517094702101</v>
      </c>
    </row>
    <row r="88" spans="9:14" ht="12.75" customHeight="1" x14ac:dyDescent="0.2">
      <c r="I88" s="100"/>
      <c r="J88" s="140">
        <f>'[1]LT-charts'!A90</f>
        <v>43937</v>
      </c>
      <c r="K88" s="90">
        <f>'[1]LT-charts'!B90</f>
        <v>1.6687773468315801</v>
      </c>
      <c r="L88" s="90">
        <f>'[1]LT-charts'!C90</f>
        <v>1.65</v>
      </c>
      <c r="M88" s="90">
        <f>'[1]LT-charts'!D90</f>
        <v>1.5532265155028999</v>
      </c>
    </row>
    <row r="89" spans="9:14" ht="12.75" customHeight="1" x14ac:dyDescent="0.2">
      <c r="I89" s="100"/>
      <c r="J89" s="140">
        <f>'[1]LT-charts'!A91</f>
        <v>44028</v>
      </c>
      <c r="K89" s="90">
        <f>'[1]LT-charts'!B91</f>
        <v>1.6476113411809501</v>
      </c>
      <c r="L89" s="90">
        <f>'[1]LT-charts'!C91</f>
        <v>1.65</v>
      </c>
      <c r="M89" s="90">
        <f>'[1]LT-charts'!D91</f>
        <v>1.5564394324100299</v>
      </c>
    </row>
    <row r="90" spans="9:14" ht="12.75" customHeight="1" x14ac:dyDescent="0.2">
      <c r="I90" s="100"/>
      <c r="J90" s="140">
        <f>'[1]LT-charts'!A92</f>
        <v>44120</v>
      </c>
      <c r="K90" s="90">
        <f>'[1]LT-charts'!B92</f>
        <v>1.6561819345239099</v>
      </c>
      <c r="L90" s="90">
        <f>'[1]LT-charts'!C92</f>
        <v>1.6</v>
      </c>
      <c r="M90" s="90">
        <f>'[1]LT-charts'!D92</f>
        <v>1.55718545502212</v>
      </c>
    </row>
    <row r="91" spans="9:14" ht="12.75" customHeight="1" x14ac:dyDescent="0.2">
      <c r="I91" s="100"/>
      <c r="J91" s="140">
        <f>'[1]LT-charts'!A93</f>
        <v>44212</v>
      </c>
      <c r="K91" s="90">
        <f>'[1]LT-charts'!B93</f>
        <v>1.6891080483041701</v>
      </c>
      <c r="L91" s="90">
        <f>'[1]LT-charts'!C93</f>
        <v>1.7</v>
      </c>
      <c r="M91" s="90">
        <f>'[1]LT-charts'!D93</f>
        <v>1.5918795910541499</v>
      </c>
    </row>
    <row r="92" spans="9:14" ht="12.75" customHeight="1" x14ac:dyDescent="0.2">
      <c r="I92" s="100"/>
      <c r="J92" s="140">
        <f>'[1]LT-charts'!A94</f>
        <v>44302</v>
      </c>
      <c r="K92" s="90">
        <f>'[1]LT-charts'!B94</f>
        <v>1.68420752878444</v>
      </c>
      <c r="L92" s="90">
        <f>'[1]LT-charts'!C94</f>
        <v>1.6541300860999999</v>
      </c>
      <c r="M92" s="90">
        <f>'[1]LT-charts'!D94</f>
        <v>1.6186957415690899</v>
      </c>
    </row>
    <row r="93" spans="9:14" ht="12.75" customHeight="1" x14ac:dyDescent="0.2">
      <c r="I93" s="100"/>
      <c r="J93" s="140">
        <f>'[1]LT-charts'!A95</f>
        <v>44393</v>
      </c>
      <c r="K93" s="90">
        <f>'[1]LT-charts'!B95</f>
        <v>1.8160363464974401</v>
      </c>
      <c r="L93" s="90">
        <f>'[1]LT-charts'!C95</f>
        <v>1.8</v>
      </c>
      <c r="M93" s="90">
        <f>'[1]LT-charts'!D95</f>
        <v>1.7459994627300901</v>
      </c>
    </row>
    <row r="94" spans="9:14" ht="12.75" customHeight="1" x14ac:dyDescent="0.2">
      <c r="I94" s="100"/>
      <c r="J94" s="140">
        <f>'[1]LT-charts'!A96</f>
        <v>44485</v>
      </c>
      <c r="K94" s="90">
        <f>'[1]LT-charts'!B96</f>
        <v>1.89861225</v>
      </c>
      <c r="L94" s="90">
        <f>'[1]LT-charts'!C96</f>
        <v>1.8</v>
      </c>
      <c r="M94" s="90">
        <f>'[1]LT-charts'!D96</f>
        <v>1.85831848108108</v>
      </c>
    </row>
    <row r="95" spans="9:14" ht="12.75" customHeight="1" x14ac:dyDescent="0.2">
      <c r="I95" s="100"/>
      <c r="J95" s="140">
        <f>'[1]LT-charts'!A97</f>
        <v>44577</v>
      </c>
      <c r="K95" s="90">
        <f>'[1]LT-charts'!B97</f>
        <v>1.9720151396679999</v>
      </c>
      <c r="L95" s="90">
        <f>'[1]LT-charts'!C97</f>
        <v>1.9</v>
      </c>
      <c r="M95" s="90">
        <f>'[1]LT-charts'!D97</f>
        <v>1.8698496102917399</v>
      </c>
    </row>
    <row r="96" spans="9:14" ht="12.75" customHeight="1" x14ac:dyDescent="0.2">
      <c r="I96" s="100"/>
      <c r="J96" s="140">
        <f>'[1]LT-charts'!A98</f>
        <v>44667</v>
      </c>
      <c r="K96" s="90">
        <f>'[1]LT-charts'!B98</f>
        <v>2.0519858107755602</v>
      </c>
      <c r="L96" s="90">
        <f>'[1]LT-charts'!C98</f>
        <v>2</v>
      </c>
      <c r="M96" s="90">
        <f>'[1]LT-charts'!D98</f>
        <v>2.02404458403874</v>
      </c>
    </row>
    <row r="97" spans="9:13" ht="12.75" customHeight="1" x14ac:dyDescent="0.2">
      <c r="I97" s="100"/>
      <c r="J97" s="140">
        <f>'[1]LT-charts'!A99</f>
        <v>44758</v>
      </c>
      <c r="K97" s="90">
        <f>'[1]LT-charts'!B99</f>
        <v>2.1523135435652199</v>
      </c>
      <c r="L97" s="90">
        <f>'[1]LT-charts'!C99</f>
        <v>2</v>
      </c>
      <c r="M97" s="90">
        <f>'[1]LT-charts'!D99</f>
        <v>2.1620760705148299</v>
      </c>
    </row>
    <row r="98" spans="9:13" ht="12.75" customHeight="1" x14ac:dyDescent="0.2">
      <c r="I98" s="100"/>
      <c r="J98" s="140">
        <f>'[1]LT-charts'!A100</f>
        <v>44850</v>
      </c>
      <c r="K98" s="90">
        <f>'[1]LT-charts'!B100</f>
        <v>2.1753589479545501</v>
      </c>
      <c r="L98" s="90">
        <f>'[1]LT-charts'!C100</f>
        <v>2</v>
      </c>
      <c r="M98" s="90">
        <f>'[1]LT-charts'!D100</f>
        <v>2.1797983986001999</v>
      </c>
    </row>
    <row r="99" spans="9:13" ht="12.75" customHeight="1" x14ac:dyDescent="0.2">
      <c r="I99" s="100"/>
      <c r="J99" s="140">
        <f>'[1]LT-charts'!A101</f>
        <v>44942</v>
      </c>
      <c r="K99" s="90">
        <f>'[1]LT-charts'!B101</f>
        <v>2.12252451590909</v>
      </c>
      <c r="L99" s="90">
        <f>'[1]LT-charts'!C101</f>
        <v>2</v>
      </c>
      <c r="M99" s="90">
        <f>'[1]LT-charts'!D101</f>
        <v>2.1267318290994499</v>
      </c>
    </row>
    <row r="100" spans="9:13" ht="12.75" customHeight="1" x14ac:dyDescent="0.2">
      <c r="I100" s="100"/>
      <c r="J100" s="140"/>
      <c r="K100" s="90"/>
      <c r="L100" s="90"/>
      <c r="M100" s="90"/>
    </row>
    <row r="101" spans="9:13" ht="12.75" customHeight="1" x14ac:dyDescent="0.2">
      <c r="I101" s="100"/>
      <c r="J101" s="140"/>
      <c r="K101" s="90"/>
      <c r="L101" s="90"/>
      <c r="M101" s="90"/>
    </row>
    <row r="102" spans="9:13" ht="12.75" customHeight="1" x14ac:dyDescent="0.2">
      <c r="I102" s="100"/>
      <c r="J102" s="140"/>
      <c r="K102" s="90"/>
      <c r="L102" s="90"/>
      <c r="M102" s="90"/>
    </row>
    <row r="103" spans="9:13" ht="12.75" customHeight="1" x14ac:dyDescent="0.2">
      <c r="I103" s="100"/>
      <c r="J103" s="140"/>
      <c r="K103" s="90"/>
      <c r="L103" s="90"/>
      <c r="M103" s="90"/>
    </row>
    <row r="104" spans="9:13" ht="12.75" customHeight="1" x14ac:dyDescent="0.2">
      <c r="I104" s="100"/>
      <c r="J104" s="140"/>
      <c r="K104" s="90"/>
      <c r="L104" s="90"/>
      <c r="M104" s="90"/>
    </row>
    <row r="105" spans="9:13" ht="12.75" customHeight="1" x14ac:dyDescent="0.2">
      <c r="J105" s="140"/>
      <c r="K105" s="90"/>
      <c r="L105" s="90"/>
      <c r="M105" s="90"/>
    </row>
    <row r="106" spans="9:13" ht="12.75" customHeight="1" x14ac:dyDescent="0.2">
      <c r="J106" s="140"/>
      <c r="K106" s="90"/>
      <c r="L106" s="90"/>
      <c r="M106" s="90"/>
    </row>
    <row r="107" spans="9:13" ht="12.75" customHeight="1" x14ac:dyDescent="0.2">
      <c r="J107" s="140"/>
      <c r="K107" s="90"/>
      <c r="L107" s="90"/>
      <c r="M107" s="90"/>
    </row>
    <row r="108" spans="9:13" ht="12.75" customHeight="1" x14ac:dyDescent="0.2">
      <c r="J108" s="140"/>
      <c r="K108" s="90"/>
      <c r="L108" s="90"/>
      <c r="M108" s="90"/>
    </row>
    <row r="109" spans="9:13" ht="12.75" customHeight="1" x14ac:dyDescent="0.2">
      <c r="J109" s="140"/>
      <c r="K109" s="90"/>
      <c r="L109" s="90"/>
      <c r="M109" s="90"/>
    </row>
    <row r="110" spans="9:13" ht="12.75" customHeight="1" x14ac:dyDescent="0.2">
      <c r="J110" s="140"/>
      <c r="K110" s="90"/>
      <c r="L110" s="90"/>
      <c r="M110" s="90"/>
    </row>
    <row r="111" spans="9:13" ht="12.75" customHeight="1" x14ac:dyDescent="0.2">
      <c r="J111" s="140"/>
      <c r="K111" s="90"/>
      <c r="L111" s="90"/>
      <c r="M111" s="90"/>
    </row>
    <row r="112" spans="9:13" ht="12.75" customHeight="1" x14ac:dyDescent="0.2">
      <c r="J112" s="140"/>
      <c r="K112" s="90"/>
      <c r="L112" s="90"/>
      <c r="M112" s="90"/>
    </row>
    <row r="113" spans="10:13" ht="12.75" customHeight="1" x14ac:dyDescent="0.2">
      <c r="J113" s="140"/>
      <c r="K113" s="90"/>
      <c r="L113" s="90"/>
      <c r="M113" s="90"/>
    </row>
    <row r="114" spans="10:13" ht="12.75" customHeight="1" x14ac:dyDescent="0.2">
      <c r="J114" s="140"/>
    </row>
    <row r="115" spans="10:13" ht="12.75" customHeight="1" x14ac:dyDescent="0.2">
      <c r="J115" s="140"/>
    </row>
    <row r="116" spans="10:13" ht="12.75" customHeight="1" x14ac:dyDescent="0.2">
      <c r="J116" s="140"/>
    </row>
    <row r="117" spans="10:13" ht="12.75" customHeight="1" x14ac:dyDescent="0.2">
      <c r="J117" s="140"/>
    </row>
    <row r="118" spans="10:13" ht="12.75" customHeight="1" x14ac:dyDescent="0.2">
      <c r="J118" s="140"/>
    </row>
    <row r="119" spans="10:13" ht="12.75" customHeight="1" x14ac:dyDescent="0.2">
      <c r="J119" s="140"/>
    </row>
    <row r="120" spans="10:13" ht="12.75" customHeight="1" x14ac:dyDescent="0.2">
      <c r="J120" s="140"/>
    </row>
    <row r="121" spans="10:13" ht="12.75" customHeight="1" x14ac:dyDescent="0.2">
      <c r="J121" s="140"/>
    </row>
    <row r="122" spans="10:13" ht="12.75" customHeight="1" x14ac:dyDescent="0.2">
      <c r="J122" s="140"/>
    </row>
    <row r="123" spans="10:13" ht="12.75" customHeight="1" x14ac:dyDescent="0.2">
      <c r="J123" s="140"/>
    </row>
    <row r="124" spans="10:13" ht="12.75" customHeight="1" x14ac:dyDescent="0.2">
      <c r="J124" s="140"/>
    </row>
    <row r="125" spans="10:13" ht="12.75" customHeight="1" x14ac:dyDescent="0.2">
      <c r="J125" s="140"/>
    </row>
    <row r="126" spans="10:13" ht="12.75" customHeight="1" x14ac:dyDescent="0.2">
      <c r="J126" s="140"/>
    </row>
    <row r="127" spans="10:13" ht="12.75" customHeight="1" x14ac:dyDescent="0.2">
      <c r="J127" s="140"/>
    </row>
    <row r="128" spans="10:13" ht="12.75" customHeight="1" x14ac:dyDescent="0.2">
      <c r="J128" s="140"/>
    </row>
    <row r="129" spans="10:10" ht="12.75" customHeight="1" x14ac:dyDescent="0.2">
      <c r="J129" s="140"/>
    </row>
    <row r="130" spans="10:10" ht="12.75" customHeight="1" x14ac:dyDescent="0.2">
      <c r="J130" s="140"/>
    </row>
    <row r="131" spans="10:10" ht="12.75" customHeight="1" x14ac:dyDescent="0.2">
      <c r="J131" s="140"/>
    </row>
    <row r="132" spans="10:10" ht="12.75" customHeight="1" x14ac:dyDescent="0.2">
      <c r="J132" s="140"/>
    </row>
    <row r="133" spans="10:10" ht="12.75" customHeight="1" x14ac:dyDescent="0.2">
      <c r="J133" s="140"/>
    </row>
    <row r="134" spans="10:10" ht="12.75" customHeight="1" x14ac:dyDescent="0.2">
      <c r="J134" s="140"/>
    </row>
    <row r="135" spans="10:10" ht="12.75" customHeight="1" x14ac:dyDescent="0.2">
      <c r="J135" s="140"/>
    </row>
    <row r="136" spans="10:10" ht="12.75" customHeight="1" x14ac:dyDescent="0.2">
      <c r="J136" s="140"/>
    </row>
    <row r="137" spans="10:10" ht="12.75" customHeight="1" x14ac:dyDescent="0.2">
      <c r="J137" s="140"/>
    </row>
    <row r="138" spans="10:10" ht="12.75" customHeight="1" x14ac:dyDescent="0.2">
      <c r="J138" s="140"/>
    </row>
    <row r="139" spans="10:10" ht="12.75" customHeight="1" x14ac:dyDescent="0.2">
      <c r="J139" s="140"/>
    </row>
    <row r="140" spans="10:10" ht="12.75" customHeight="1" x14ac:dyDescent="0.2">
      <c r="J140" s="140"/>
    </row>
    <row r="141" spans="10:10" ht="12.75" customHeight="1" x14ac:dyDescent="0.2">
      <c r="J141" s="140"/>
    </row>
    <row r="142" spans="10:10" ht="12.75" customHeight="1" x14ac:dyDescent="0.2">
      <c r="J142" s="140"/>
    </row>
    <row r="143" spans="10:10" ht="12.75" customHeight="1" x14ac:dyDescent="0.2">
      <c r="J143" s="140"/>
    </row>
    <row r="144" spans="10:10" ht="12.75" customHeight="1" x14ac:dyDescent="0.2">
      <c r="J144" s="140"/>
    </row>
    <row r="145" spans="10:10" ht="12.75" customHeight="1" x14ac:dyDescent="0.2">
      <c r="J145" s="140"/>
    </row>
    <row r="146" spans="10:10" ht="12.75" customHeight="1" x14ac:dyDescent="0.2">
      <c r="J146" s="140"/>
    </row>
    <row r="147" spans="10:10" ht="12.75" customHeight="1" x14ac:dyDescent="0.2">
      <c r="J147" s="140"/>
    </row>
    <row r="148" spans="10:10" ht="12.75" customHeight="1" x14ac:dyDescent="0.2">
      <c r="J148" s="140"/>
    </row>
    <row r="149" spans="10:10" ht="12.75" customHeight="1" x14ac:dyDescent="0.2">
      <c r="J149" s="140"/>
    </row>
    <row r="150" spans="10:10" ht="12.75" customHeight="1" x14ac:dyDescent="0.2">
      <c r="J150" s="140"/>
    </row>
    <row r="151" spans="10:10" ht="12.75" customHeight="1" x14ac:dyDescent="0.2">
      <c r="J151" s="140"/>
    </row>
    <row r="152" spans="10:10" ht="12.75" customHeight="1" x14ac:dyDescent="0.2">
      <c r="J152" s="140"/>
    </row>
    <row r="153" spans="10:10" ht="12.75" customHeight="1" x14ac:dyDescent="0.2">
      <c r="J153" s="140"/>
    </row>
    <row r="154" spans="10:10" ht="12.75" customHeight="1" x14ac:dyDescent="0.2">
      <c r="J154" s="140"/>
    </row>
    <row r="155" spans="10:10" ht="12.75" customHeight="1" x14ac:dyDescent="0.2">
      <c r="J155" s="140"/>
    </row>
    <row r="156" spans="10:10" ht="12.75" customHeight="1" x14ac:dyDescent="0.2">
      <c r="J156" s="140"/>
    </row>
    <row r="157" spans="10:10" ht="12.75" customHeight="1" x14ac:dyDescent="0.2">
      <c r="J157" s="140"/>
    </row>
    <row r="158" spans="10:10" ht="12.75" customHeight="1" x14ac:dyDescent="0.2">
      <c r="J158" s="140"/>
    </row>
    <row r="159" spans="10:10" ht="12.75" customHeight="1" x14ac:dyDescent="0.2">
      <c r="J159" s="140"/>
    </row>
    <row r="160" spans="10:10" ht="12.75" customHeight="1" x14ac:dyDescent="0.2">
      <c r="J160" s="140"/>
    </row>
    <row r="161" spans="10:10" ht="12.75" customHeight="1" x14ac:dyDescent="0.2">
      <c r="J161" s="140"/>
    </row>
    <row r="162" spans="10:10" ht="12.75" customHeight="1" x14ac:dyDescent="0.2">
      <c r="J162" s="140"/>
    </row>
    <row r="163" spans="10:10" ht="12.75" customHeight="1" x14ac:dyDescent="0.2">
      <c r="J163" s="140"/>
    </row>
    <row r="164" spans="10:10" ht="12.75" customHeight="1" x14ac:dyDescent="0.2">
      <c r="J164" s="140"/>
    </row>
    <row r="165" spans="10:10" ht="12.75" customHeight="1" x14ac:dyDescent="0.2">
      <c r="J165" s="140"/>
    </row>
    <row r="166" spans="10:10" ht="12.75" customHeight="1" x14ac:dyDescent="0.2">
      <c r="J166" s="140"/>
    </row>
    <row r="167" spans="10:10" ht="12.75" customHeight="1" x14ac:dyDescent="0.2">
      <c r="J167" s="140"/>
    </row>
    <row r="168" spans="10:10" ht="12.75" customHeight="1" x14ac:dyDescent="0.2">
      <c r="J168" s="140"/>
    </row>
  </sheetData>
  <phoneticPr fontId="24" type="noConversion"/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B1:U22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0" width="8.83203125" style="19"/>
    <col min="11" max="11" width="7" style="10" customWidth="1"/>
    <col min="12" max="16384" width="8.83203125" style="19"/>
  </cols>
  <sheetData>
    <row r="1" spans="2:18" x14ac:dyDescent="0.2">
      <c r="B1" s="91" t="s">
        <v>26</v>
      </c>
      <c r="K1" s="12"/>
    </row>
    <row r="2" spans="2:18" s="11" customFormat="1" x14ac:dyDescent="0.2">
      <c r="B2" s="92" t="s">
        <v>25</v>
      </c>
      <c r="K2" s="20"/>
      <c r="L2" s="21"/>
      <c r="M2" s="21"/>
      <c r="N2" s="21"/>
    </row>
    <row r="3" spans="2:18" x14ac:dyDescent="0.2">
      <c r="B3" s="93" t="s">
        <v>28</v>
      </c>
      <c r="K3" s="94"/>
      <c r="L3" s="90"/>
      <c r="M3" s="99"/>
      <c r="N3" s="99"/>
      <c r="O3" s="94"/>
    </row>
    <row r="4" spans="2:18" x14ac:dyDescent="0.2">
      <c r="K4" s="94"/>
      <c r="L4" s="90"/>
      <c r="M4" s="99"/>
      <c r="N4" s="99"/>
      <c r="O4" s="94"/>
    </row>
    <row r="5" spans="2:18" ht="13.5" thickBot="1" x14ac:dyDescent="0.25">
      <c r="K5" s="95"/>
      <c r="L5" s="81" t="str">
        <f>'[1]Lt - pe  Point distributions'!L11</f>
        <v>Q1 2023</v>
      </c>
      <c r="M5" s="81" t="str">
        <f>'[1]Lt - pe  Point distributions'!M11</f>
        <v>Q4 2022</v>
      </c>
      <c r="N5" s="81" t="str">
        <f>'[1]Lt - pe  Point distributions'!N11</f>
        <v>Q3 2022</v>
      </c>
      <c r="O5" s="94"/>
      <c r="P5" s="130"/>
      <c r="Q5" s="131"/>
      <c r="R5" s="131"/>
    </row>
    <row r="6" spans="2:18" x14ac:dyDescent="0.2">
      <c r="K6" s="26" t="s">
        <v>85</v>
      </c>
      <c r="L6" s="90">
        <f>'[1]Lt - pe  Point distributions'!L12</f>
        <v>2.2727272727272729</v>
      </c>
      <c r="M6" s="90">
        <f>'[1]Lt - pe  Point distributions'!M12</f>
        <v>2.2727272727272729</v>
      </c>
      <c r="N6" s="90">
        <f>'[1]Lt - pe  Point distributions'!N12</f>
        <v>4.3478260869565215</v>
      </c>
      <c r="O6" s="96"/>
      <c r="P6" s="90"/>
      <c r="Q6" s="90"/>
      <c r="R6" s="90"/>
    </row>
    <row r="7" spans="2:18" x14ac:dyDescent="0.2">
      <c r="K7" s="23">
        <v>1.6</v>
      </c>
      <c r="L7" s="90">
        <f>'[1]Lt - pe  Point distributions'!L13</f>
        <v>0</v>
      </c>
      <c r="M7" s="90">
        <f>'[1]Lt - pe  Point distributions'!M13</f>
        <v>0</v>
      </c>
      <c r="N7" s="90">
        <f>'[1]Lt - pe  Point distributions'!N13</f>
        <v>4.3478260869565215</v>
      </c>
      <c r="O7" s="96"/>
      <c r="P7" s="90"/>
      <c r="Q7" s="90"/>
      <c r="R7" s="90"/>
    </row>
    <row r="8" spans="2:18" x14ac:dyDescent="0.2">
      <c r="K8" s="23">
        <v>1.7</v>
      </c>
      <c r="L8" s="90">
        <f>'[1]Lt - pe  Point distributions'!L14</f>
        <v>4.5454545454545459</v>
      </c>
      <c r="M8" s="90">
        <f>'[1]Lt - pe  Point distributions'!M14</f>
        <v>4.5454545454545459</v>
      </c>
      <c r="N8" s="90">
        <f>'[1]Lt - pe  Point distributions'!N14</f>
        <v>4.3478260869565215</v>
      </c>
      <c r="O8" s="96"/>
      <c r="P8" s="90"/>
      <c r="Q8" s="90"/>
      <c r="R8" s="90"/>
    </row>
    <row r="9" spans="2:18" x14ac:dyDescent="0.2">
      <c r="K9" s="23">
        <v>1.8</v>
      </c>
      <c r="L9" s="90">
        <f>'[1]Lt - pe  Point distributions'!L15</f>
        <v>2.2727272727272729</v>
      </c>
      <c r="M9" s="90">
        <f>'[1]Lt - pe  Point distributions'!M15</f>
        <v>6.8181818181818175</v>
      </c>
      <c r="N9" s="90">
        <f>'[1]Lt - pe  Point distributions'!N15</f>
        <v>8.695652173913043</v>
      </c>
      <c r="O9" s="96"/>
      <c r="P9" s="90"/>
      <c r="Q9" s="90"/>
      <c r="R9" s="90"/>
    </row>
    <row r="10" spans="2:18" x14ac:dyDescent="0.2">
      <c r="K10" s="23">
        <v>1.9</v>
      </c>
      <c r="L10" s="90">
        <f>'[1]Lt - pe  Point distributions'!L16</f>
        <v>6.8181818181818175</v>
      </c>
      <c r="M10" s="90">
        <f>'[1]Lt - pe  Point distributions'!M16</f>
        <v>11.363636363636363</v>
      </c>
      <c r="N10" s="90">
        <f>'[1]Lt - pe  Point distributions'!N16</f>
        <v>10.869565217391305</v>
      </c>
      <c r="O10" s="96"/>
      <c r="P10" s="90"/>
      <c r="Q10" s="90"/>
      <c r="R10" s="90"/>
    </row>
    <row r="11" spans="2:18" x14ac:dyDescent="0.2">
      <c r="K11" s="23">
        <v>2</v>
      </c>
      <c r="L11" s="90">
        <f>'[1]Lt - pe  Point distributions'!L17</f>
        <v>45.454545454545453</v>
      </c>
      <c r="M11" s="90">
        <f>'[1]Lt - pe  Point distributions'!M17</f>
        <v>40.909090909090914</v>
      </c>
      <c r="N11" s="90">
        <f>'[1]Lt - pe  Point distributions'!N17</f>
        <v>30.434782608695656</v>
      </c>
      <c r="O11" s="96"/>
      <c r="P11" s="90"/>
      <c r="Q11" s="90"/>
      <c r="R11" s="90"/>
    </row>
    <row r="12" spans="2:18" x14ac:dyDescent="0.2">
      <c r="K12" s="23">
        <v>2.1</v>
      </c>
      <c r="L12" s="90">
        <f>'[1]Lt - pe  Point distributions'!L18</f>
        <v>9.0909090909090917</v>
      </c>
      <c r="M12" s="90">
        <f>'[1]Lt - pe  Point distributions'!M18</f>
        <v>6.8181818181818175</v>
      </c>
      <c r="N12" s="90">
        <f>'[1]Lt - pe  Point distributions'!N18</f>
        <v>6.5217391304347823</v>
      </c>
      <c r="O12" s="96"/>
      <c r="P12" s="90"/>
      <c r="Q12" s="90"/>
      <c r="R12" s="90"/>
    </row>
    <row r="13" spans="2:18" x14ac:dyDescent="0.2">
      <c r="K13" s="23">
        <v>2.2000000000000002</v>
      </c>
      <c r="L13" s="90">
        <f>'[1]Lt - pe  Point distributions'!L19</f>
        <v>4.5454545454545459</v>
      </c>
      <c r="M13" s="90">
        <f>'[1]Lt - pe  Point distributions'!M19</f>
        <v>6.8181818181818175</v>
      </c>
      <c r="N13" s="90">
        <f>'[1]Lt - pe  Point distributions'!N19</f>
        <v>4.3478260869565215</v>
      </c>
      <c r="O13" s="96"/>
      <c r="P13" s="90"/>
      <c r="Q13" s="90"/>
      <c r="R13" s="90"/>
    </row>
    <row r="14" spans="2:18" x14ac:dyDescent="0.2">
      <c r="K14" s="23">
        <v>2.2999999999999998</v>
      </c>
      <c r="L14" s="90">
        <f>'[1]Lt - pe  Point distributions'!L20</f>
        <v>9.0909090909090917</v>
      </c>
      <c r="M14" s="90">
        <f>'[1]Lt - pe  Point distributions'!M20</f>
        <v>4.5454545454545459</v>
      </c>
      <c r="N14" s="90">
        <f>'[1]Lt - pe  Point distributions'!N20</f>
        <v>6.5217391304347823</v>
      </c>
      <c r="O14" s="96"/>
      <c r="P14" s="90"/>
      <c r="Q14" s="90"/>
      <c r="R14" s="90"/>
    </row>
    <row r="15" spans="2:18" x14ac:dyDescent="0.2">
      <c r="K15" s="23">
        <v>2.4</v>
      </c>
      <c r="L15" s="90">
        <f>'[1]Lt - pe  Point distributions'!L21</f>
        <v>0</v>
      </c>
      <c r="M15" s="90">
        <f>'[1]Lt - pe  Point distributions'!M21</f>
        <v>0</v>
      </c>
      <c r="N15" s="90">
        <f>'[1]Lt - pe  Point distributions'!N21</f>
        <v>2.1739130434782608</v>
      </c>
      <c r="O15" s="96"/>
      <c r="P15" s="90"/>
      <c r="Q15" s="90"/>
      <c r="R15" s="90"/>
    </row>
    <row r="16" spans="2:18" x14ac:dyDescent="0.2">
      <c r="K16" s="23" t="s">
        <v>84</v>
      </c>
      <c r="L16" s="90">
        <f>'[1]Lt - pe  Point distributions'!L22</f>
        <v>15.909090909090908</v>
      </c>
      <c r="M16" s="90">
        <f>'[1]Lt - pe  Point distributions'!M22</f>
        <v>15.909090909090908</v>
      </c>
      <c r="N16" s="90">
        <f>'[1]Lt - pe  Point distributions'!N22</f>
        <v>17.391304347826086</v>
      </c>
      <c r="O16" s="96"/>
      <c r="P16" s="90"/>
      <c r="Q16" s="90"/>
      <c r="R16" s="90"/>
    </row>
    <row r="17" spans="11:21" x14ac:dyDescent="0.2">
      <c r="K17"/>
      <c r="L17" s="142">
        <v>100</v>
      </c>
      <c r="M17" s="142">
        <v>100.00000000000001</v>
      </c>
      <c r="N17" s="142">
        <v>100</v>
      </c>
      <c r="O17" s="96"/>
      <c r="P17" s="130"/>
      <c r="Q17" s="130"/>
      <c r="R17" s="130"/>
      <c r="S17" s="132"/>
      <c r="T17" s="132"/>
      <c r="U17" s="132"/>
    </row>
    <row r="18" spans="11:21" x14ac:dyDescent="0.2">
      <c r="K18"/>
      <c r="L18" s="90"/>
      <c r="M18" s="99"/>
      <c r="N18" s="99"/>
      <c r="P18" s="130"/>
      <c r="Q18" s="130"/>
      <c r="R18" s="130"/>
    </row>
    <row r="19" spans="11:21" x14ac:dyDescent="0.2">
      <c r="K19" s="125"/>
      <c r="L19" s="90"/>
      <c r="M19" s="99"/>
      <c r="N19" s="99"/>
    </row>
    <row r="20" spans="11:21" x14ac:dyDescent="0.2">
      <c r="L20" s="90"/>
      <c r="M20" s="99"/>
      <c r="N20" s="99"/>
    </row>
    <row r="21" spans="11:21" x14ac:dyDescent="0.2">
      <c r="L21" s="90"/>
      <c r="M21" s="99"/>
      <c r="N21" s="99"/>
    </row>
    <row r="22" spans="11:21" x14ac:dyDescent="0.2">
      <c r="L22" s="90"/>
      <c r="M22" s="99"/>
      <c r="N22" s="99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P16"/>
  <sheetViews>
    <sheetView showGridLines="0" zoomScaleNormal="100" workbookViewId="0">
      <selection activeCell="B2" sqref="B2:I2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9" width="8.83203125" style="3"/>
    <col min="10" max="10" width="8.83203125" style="27"/>
    <col min="11" max="11" width="10" style="27" customWidth="1"/>
    <col min="12" max="13" width="8.83203125" style="27"/>
    <col min="14" max="15" width="8.83203125" style="3"/>
    <col min="16" max="16" width="8.83203125" style="46"/>
    <col min="17" max="16384" width="8.83203125" style="3"/>
  </cols>
  <sheetData>
    <row r="1" spans="2:16" ht="13.35" customHeight="1" x14ac:dyDescent="0.2">
      <c r="B1" s="13" t="s">
        <v>17</v>
      </c>
      <c r="G1" s="4"/>
    </row>
    <row r="2" spans="2:16" ht="13.35" customHeight="1" x14ac:dyDescent="0.2">
      <c r="B2" s="169" t="s">
        <v>10</v>
      </c>
      <c r="C2" s="169"/>
      <c r="D2" s="169"/>
      <c r="E2" s="169"/>
      <c r="F2" s="169"/>
      <c r="G2" s="169"/>
      <c r="H2" s="169"/>
      <c r="I2" s="169"/>
    </row>
    <row r="3" spans="2:16" ht="13.5" thickBot="1" x14ac:dyDescent="0.25">
      <c r="K3" s="28"/>
      <c r="L3" s="81" t="str">
        <f>'[1]Agg distributions'!F57</f>
        <v>Q1 2023</v>
      </c>
      <c r="M3" s="81" t="str">
        <f>'[1]Agg distributions'!G57</f>
        <v>Q4 2022</v>
      </c>
      <c r="N3" s="81" t="str">
        <f>'[1]Agg distributions'!H57</f>
        <v>Q3 2022</v>
      </c>
    </row>
    <row r="4" spans="2:16" x14ac:dyDescent="0.2">
      <c r="K4" s="105" t="s">
        <v>65</v>
      </c>
      <c r="L4" s="71">
        <f>'[1]Agg distributions'!F58</f>
        <v>1.325660968823529</v>
      </c>
      <c r="M4" s="71">
        <f>'[1]Agg distributions'!G58</f>
        <v>1.557317984054055</v>
      </c>
      <c r="N4" s="71">
        <f>'[1]Agg distributions'!H58</f>
        <v>0.95077132070571502</v>
      </c>
      <c r="O4" s="54"/>
      <c r="P4" s="59"/>
    </row>
    <row r="5" spans="2:16" x14ac:dyDescent="0.2">
      <c r="G5" s="12"/>
      <c r="K5" s="101" t="s">
        <v>8</v>
      </c>
      <c r="L5" s="71">
        <f>'[1]Agg distributions'!F59</f>
        <v>1.85824400088235</v>
      </c>
      <c r="M5" s="71">
        <f>'[1]Agg distributions'!G59</f>
        <v>1.69707396</v>
      </c>
      <c r="N5" s="71">
        <f>'[1]Agg distributions'!H59</f>
        <v>2.2049436584314299</v>
      </c>
      <c r="O5" s="54"/>
      <c r="P5" s="59"/>
    </row>
    <row r="6" spans="2:16" x14ac:dyDescent="0.2">
      <c r="K6" s="74" t="s">
        <v>7</v>
      </c>
      <c r="L6" s="71">
        <f>'[1]Agg distributions'!F60</f>
        <v>4.8364296861764702</v>
      </c>
      <c r="M6" s="71">
        <f>'[1]Agg distributions'!G60</f>
        <v>5.5205129445946</v>
      </c>
      <c r="N6" s="71">
        <f>'[1]Agg distributions'!H60</f>
        <v>5.6896968477628604</v>
      </c>
      <c r="O6" s="54"/>
      <c r="P6" s="59"/>
    </row>
    <row r="7" spans="2:16" x14ac:dyDescent="0.2">
      <c r="K7" s="74" t="s">
        <v>6</v>
      </c>
      <c r="L7" s="71">
        <f>'[1]Agg distributions'!F61</f>
        <v>12.063491725</v>
      </c>
      <c r="M7" s="71">
        <f>'[1]Agg distributions'!G61</f>
        <v>11.523172891081099</v>
      </c>
      <c r="N7" s="71">
        <f>'[1]Agg distributions'!H61</f>
        <v>11.480514673082901</v>
      </c>
      <c r="O7" s="54"/>
      <c r="P7" s="59"/>
    </row>
    <row r="8" spans="2:16" x14ac:dyDescent="0.2">
      <c r="K8" s="74" t="s">
        <v>5</v>
      </c>
      <c r="L8" s="71">
        <f>'[1]Agg distributions'!F62</f>
        <v>21.811385717352898</v>
      </c>
      <c r="M8" s="71">
        <f>'[1]Agg distributions'!G62</f>
        <v>21.202412650540499</v>
      </c>
      <c r="N8" s="71">
        <f>'[1]Agg distributions'!H62</f>
        <v>20.387863178922899</v>
      </c>
      <c r="O8" s="54"/>
      <c r="P8" s="59"/>
    </row>
    <row r="9" spans="2:16" x14ac:dyDescent="0.2">
      <c r="K9" s="74" t="s">
        <v>4</v>
      </c>
      <c r="L9" s="71">
        <f>'[1]Agg distributions'!F63</f>
        <v>26.295404898235301</v>
      </c>
      <c r="M9" s="71">
        <f>'[1]Agg distributions'!G63</f>
        <v>25.0458765289189</v>
      </c>
      <c r="N9" s="71">
        <f>'[1]Agg distributions'!H63</f>
        <v>26.244115382471399</v>
      </c>
      <c r="O9" s="54"/>
      <c r="P9" s="59"/>
    </row>
    <row r="10" spans="2:16" x14ac:dyDescent="0.2">
      <c r="K10" s="74" t="s">
        <v>3</v>
      </c>
      <c r="L10" s="71">
        <f>'[1]Agg distributions'!F64</f>
        <v>16.617817995588201</v>
      </c>
      <c r="M10" s="71">
        <f>'[1]Agg distributions'!G64</f>
        <v>15.5152625924324</v>
      </c>
      <c r="N10" s="71">
        <f>'[1]Agg distributions'!H64</f>
        <v>16.390524881265701</v>
      </c>
      <c r="O10" s="54"/>
      <c r="P10" s="59"/>
    </row>
    <row r="11" spans="2:16" x14ac:dyDescent="0.2">
      <c r="K11" s="74" t="s">
        <v>2</v>
      </c>
      <c r="L11" s="71">
        <f>'[1]Agg distributions'!F65</f>
        <v>7.7298514961764697</v>
      </c>
      <c r="M11" s="71">
        <f>'[1]Agg distributions'!G65</f>
        <v>8.1178346632432401</v>
      </c>
      <c r="N11" s="71">
        <f>'[1]Agg distributions'!H65</f>
        <v>7.8021072995942804</v>
      </c>
      <c r="O11" s="54"/>
      <c r="P11" s="59"/>
    </row>
    <row r="12" spans="2:16" x14ac:dyDescent="0.2">
      <c r="K12" s="74" t="s">
        <v>62</v>
      </c>
      <c r="L12" s="71">
        <f>'[1]Agg distributions'!F66</f>
        <v>3.7935059735294101</v>
      </c>
      <c r="M12" s="71">
        <f>'[1]Agg distributions'!G66</f>
        <v>4.1180123840540599</v>
      </c>
      <c r="N12" s="71">
        <f>'[1]Agg distributions'!H66</f>
        <v>3.8683427560771402</v>
      </c>
      <c r="O12" s="54"/>
      <c r="P12" s="59"/>
    </row>
    <row r="13" spans="2:16" x14ac:dyDescent="0.2">
      <c r="K13" s="74" t="s">
        <v>83</v>
      </c>
      <c r="L13" s="71">
        <f>'[1]Agg distributions'!F67</f>
        <v>1.8303089114705899</v>
      </c>
      <c r="M13" s="71">
        <f>'[1]Agg distributions'!G67</f>
        <v>2.24284710972973</v>
      </c>
      <c r="N13" s="71">
        <f>'[1]Agg distributions'!H67</f>
        <v>1.96127729859143</v>
      </c>
    </row>
    <row r="14" spans="2:16" x14ac:dyDescent="0.2">
      <c r="K14" s="74" t="s">
        <v>78</v>
      </c>
      <c r="L14" s="144">
        <f>'[1]Agg distributions'!F68</f>
        <v>0.96740198676470601</v>
      </c>
      <c r="M14" s="144">
        <f>'[1]Agg distributions'!G68</f>
        <v>0.99462008432432403</v>
      </c>
      <c r="N14" s="144">
        <f>'[1]Agg distributions'!H68</f>
        <v>2.6417044261542899</v>
      </c>
    </row>
    <row r="15" spans="2:16" x14ac:dyDescent="0.2">
      <c r="K15" s="74" t="s">
        <v>80</v>
      </c>
      <c r="L15" s="144">
        <f>'[1]Agg distributions'!F69</f>
        <v>0.87049663970588198</v>
      </c>
      <c r="M15" s="144">
        <f>'[1]Agg distributions'!G69</f>
        <v>2.4650562075675699</v>
      </c>
      <c r="N15" s="144">
        <f>'[1]Agg distributions'!H69</f>
        <v>0.37813827694000002</v>
      </c>
    </row>
    <row r="16" spans="2:16" x14ac:dyDescent="0.2">
      <c r="L16" s="137">
        <f>SUM(L4:L15)</f>
        <v>99.999999999705793</v>
      </c>
      <c r="M16" s="137">
        <f t="shared" ref="M16:N16" si="0">SUM(M4:M15)</f>
        <v>100.00000000054045</v>
      </c>
      <c r="N16" s="137">
        <f t="shared" si="0"/>
        <v>100.00000000000006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B1:U7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43"/>
    <col min="2" max="9" width="8.83203125" style="43" customWidth="1"/>
    <col min="10" max="10" width="8.83203125" style="52" customWidth="1"/>
    <col min="11" max="12" width="8.83203125" style="43" customWidth="1"/>
    <col min="13" max="14" width="8.83203125" style="43"/>
    <col min="15" max="15" width="9.83203125" style="43" bestFit="1" customWidth="1"/>
    <col min="16" max="16" width="8.83203125" style="52"/>
    <col min="17" max="17" width="9.33203125" style="43" bestFit="1" customWidth="1"/>
    <col min="18" max="20" width="8.83203125" style="43"/>
    <col min="21" max="21" width="15.1640625" style="43" customWidth="1"/>
    <col min="22" max="16384" width="8.83203125" style="43"/>
  </cols>
  <sheetData>
    <row r="1" spans="2:21" ht="13.35" customHeight="1" x14ac:dyDescent="0.2">
      <c r="B1" s="13" t="s">
        <v>14</v>
      </c>
      <c r="K1" s="102" t="s">
        <v>86</v>
      </c>
      <c r="L1" s="39"/>
    </row>
    <row r="2" spans="2:21" ht="13.35" customHeight="1" x14ac:dyDescent="0.2">
      <c r="B2" s="169" t="s">
        <v>35</v>
      </c>
      <c r="C2" s="169"/>
      <c r="D2" s="169"/>
      <c r="E2" s="169"/>
      <c r="F2" s="169"/>
      <c r="G2" s="169"/>
      <c r="H2" s="169"/>
      <c r="I2" s="169"/>
      <c r="J2" s="168"/>
      <c r="K2" s="102" t="s">
        <v>87</v>
      </c>
      <c r="L2" s="45"/>
    </row>
    <row r="3" spans="2:21" ht="15.75" thickBot="1" x14ac:dyDescent="0.3">
      <c r="K3" s="77"/>
      <c r="L3" s="124" t="str">
        <f>'[3]RGDP profile'!K10</f>
        <v>2023</v>
      </c>
      <c r="M3" s="124" t="str">
        <f>'[3]RGDP profile'!L10</f>
        <v>2024</v>
      </c>
      <c r="N3" s="124">
        <f>'[3]RGDP profile'!M10</f>
        <v>2025</v>
      </c>
      <c r="O3" s="124">
        <f>'[3]RGDP profile'!N10</f>
        <v>2026</v>
      </c>
      <c r="P3" s="124" t="str">
        <f>'[3]RGDP profile'!O10</f>
        <v>2027</v>
      </c>
      <c r="Q3" s="124">
        <f>'[3]RGDP profile'!P10</f>
        <v>0</v>
      </c>
    </row>
    <row r="4" spans="2:21" ht="15.75" thickBot="1" x14ac:dyDescent="0.3">
      <c r="K4" s="75" t="str">
        <f>'[3]RGDP profile'!I11</f>
        <v>Q4 2022</v>
      </c>
      <c r="L4" s="145">
        <f>'[3]RGDP profile'!K11</f>
        <v>0.111099094736842</v>
      </c>
      <c r="M4" s="145">
        <f>'[3]RGDP profile'!L11</f>
        <v>1.6456278583999999</v>
      </c>
      <c r="N4" s="145" t="e">
        <f>'[3]RGDP profile'!M11</f>
        <v>#N/A</v>
      </c>
      <c r="O4" s="145" t="e">
        <f>'[3]RGDP profile'!N11</f>
        <v>#N/A</v>
      </c>
      <c r="P4" s="145">
        <f>'[3]RGDP profile'!O11</f>
        <v>1.40370321170732</v>
      </c>
      <c r="Q4" s="145">
        <f>'[3]RGDP profile'!P11</f>
        <v>0</v>
      </c>
      <c r="U4" s="52"/>
    </row>
    <row r="5" spans="2:21" ht="14.45" customHeight="1" thickBot="1" x14ac:dyDescent="0.3">
      <c r="K5" s="75" t="str">
        <f>'[3]RGDP profile'!I12</f>
        <v>Q1 2023</v>
      </c>
      <c r="L5" s="145">
        <f>'[3]RGDP profile'!K12</f>
        <v>0.208567526909091</v>
      </c>
      <c r="M5" s="145">
        <f>'[3]RGDP profile'!L12</f>
        <v>1.3593133788679299</v>
      </c>
      <c r="N5" s="145">
        <f>'[3]RGDP profile'!M12</f>
        <v>1.6618345551162801</v>
      </c>
      <c r="O5" s="145" t="e">
        <f>'[3]RGDP profile'!N12</f>
        <v>#N/A</v>
      </c>
      <c r="P5" s="145">
        <f>'[3]RGDP profile'!O12</f>
        <v>1.4378774304878099</v>
      </c>
      <c r="Q5" s="145">
        <f>'[3]RGDP profile'!P12</f>
        <v>0</v>
      </c>
    </row>
    <row r="6" spans="2:21" x14ac:dyDescent="0.2">
      <c r="K6" s="76"/>
    </row>
    <row r="7" spans="2:21" x14ac:dyDescent="0.2">
      <c r="L7" s="52"/>
      <c r="M7" s="52"/>
      <c r="N7" s="52"/>
      <c r="O7" s="52"/>
      <c r="Q7" s="52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D305A-63A7-4523-BC31-0BE2F5C1463A}">
  <sheetPr codeName="Sheet1"/>
  <dimension ref="A1:P22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I2" sqref="I2"/>
    </sheetView>
  </sheetViews>
  <sheetFormatPr defaultColWidth="8.83203125" defaultRowHeight="15" x14ac:dyDescent="0.25"/>
  <cols>
    <col min="1" max="1" width="23.6640625" style="108" customWidth="1"/>
    <col min="2" max="2" width="10.1640625" style="108" customWidth="1"/>
    <col min="3" max="16384" width="8.83203125" style="108"/>
  </cols>
  <sheetData>
    <row r="1" spans="1:16" x14ac:dyDescent="0.25">
      <c r="A1" s="106"/>
      <c r="B1" s="107"/>
      <c r="C1" s="107"/>
      <c r="D1" s="107"/>
      <c r="E1" s="107"/>
      <c r="F1" s="107"/>
      <c r="G1" s="106"/>
    </row>
    <row r="2" spans="1:16" x14ac:dyDescent="0.25">
      <c r="A2" s="106"/>
      <c r="B2" s="109" t="s">
        <v>64</v>
      </c>
      <c r="C2" s="109" t="s">
        <v>76</v>
      </c>
      <c r="D2" s="109" t="s">
        <v>82</v>
      </c>
      <c r="E2" s="109" t="s">
        <v>88</v>
      </c>
      <c r="F2" s="109" t="s">
        <v>96</v>
      </c>
      <c r="G2" s="106"/>
      <c r="I2" s="110" t="s">
        <v>9</v>
      </c>
      <c r="J2" s="1"/>
      <c r="K2" s="1"/>
      <c r="L2" s="1"/>
      <c r="M2" s="1"/>
      <c r="N2" s="1"/>
      <c r="O2" s="98"/>
      <c r="P2" s="98"/>
    </row>
    <row r="3" spans="1:16" x14ac:dyDescent="0.25">
      <c r="A3" s="167" t="s">
        <v>95</v>
      </c>
      <c r="B3" s="111">
        <v>0.31841256492521897</v>
      </c>
      <c r="C3" s="111">
        <v>-0.211997734897139</v>
      </c>
      <c r="D3" s="111">
        <v>-0.27066015924068793</v>
      </c>
      <c r="E3" s="111">
        <v>0.12077744501879484</v>
      </c>
      <c r="F3" s="111">
        <v>0.35208668891749345</v>
      </c>
      <c r="G3" s="106"/>
      <c r="H3" s="112"/>
      <c r="I3" s="170" t="s">
        <v>50</v>
      </c>
      <c r="J3" s="170"/>
      <c r="K3" s="170"/>
      <c r="L3" s="170"/>
      <c r="M3" s="170"/>
      <c r="N3" s="170"/>
      <c r="O3" s="170"/>
      <c r="P3" s="170"/>
    </row>
    <row r="4" spans="1:16" x14ac:dyDescent="0.25">
      <c r="A4" s="146" t="s">
        <v>92</v>
      </c>
      <c r="B4" s="111">
        <v>-8.1409910543338571E-2</v>
      </c>
      <c r="C4" s="111">
        <v>-0.39468313202814026</v>
      </c>
      <c r="D4" s="111">
        <v>-0.27953693777055166</v>
      </c>
      <c r="E4" s="111">
        <v>0.1948443193873792</v>
      </c>
      <c r="F4" s="111"/>
      <c r="G4" s="113" t="s">
        <v>49</v>
      </c>
    </row>
    <row r="5" spans="1:16" x14ac:dyDescent="0.25">
      <c r="A5" s="106"/>
      <c r="B5" s="114"/>
      <c r="C5" s="106"/>
      <c r="D5" s="106"/>
      <c r="E5" s="106"/>
      <c r="F5" s="106"/>
      <c r="G5" s="106"/>
    </row>
    <row r="6" spans="1:16" x14ac:dyDescent="0.25">
      <c r="A6" s="167" t="s">
        <v>97</v>
      </c>
      <c r="B6" s="126">
        <v>0.299138144127165</v>
      </c>
      <c r="C6" s="127">
        <v>-0.19466383939517101</v>
      </c>
      <c r="D6" s="127">
        <v>-0.113690156214485</v>
      </c>
      <c r="E6" s="127">
        <v>0.14173479076871101</v>
      </c>
      <c r="F6" s="127">
        <v>0.29695398389355498</v>
      </c>
      <c r="G6" s="106"/>
    </row>
    <row r="7" spans="1:16" x14ac:dyDescent="0.25">
      <c r="A7" s="106"/>
      <c r="B7" s="115"/>
      <c r="C7" s="116"/>
      <c r="D7" s="116"/>
      <c r="E7" s="116"/>
      <c r="F7" s="116"/>
      <c r="G7" s="106"/>
      <c r="H7" s="112"/>
      <c r="I7" s="112"/>
      <c r="J7" s="112"/>
      <c r="K7" s="112"/>
      <c r="L7" s="112"/>
    </row>
    <row r="8" spans="1:16" x14ac:dyDescent="0.25">
      <c r="A8" s="117" t="s">
        <v>51</v>
      </c>
      <c r="B8" s="126"/>
      <c r="C8" s="127">
        <v>0.6724275325828033</v>
      </c>
      <c r="D8" s="127">
        <v>0.59273709312235212</v>
      </c>
      <c r="E8" s="127">
        <v>0.4851301320607877</v>
      </c>
      <c r="F8" s="127">
        <v>0.73922857393024288</v>
      </c>
      <c r="G8" s="106"/>
    </row>
    <row r="9" spans="1:16" x14ac:dyDescent="0.25">
      <c r="A9" s="117" t="s">
        <v>52</v>
      </c>
      <c r="B9" s="126">
        <v>0.31841256492521897</v>
      </c>
      <c r="C9" s="127">
        <v>-0.54821150118854067</v>
      </c>
      <c r="D9" s="127">
        <v>-0.56702870580186393</v>
      </c>
      <c r="E9" s="127">
        <v>-0.12178762101159901</v>
      </c>
      <c r="F9" s="127">
        <v>-1.752759804762799E-2</v>
      </c>
      <c r="G9" s="106"/>
    </row>
    <row r="10" spans="1:16" x14ac:dyDescent="0.25">
      <c r="A10" s="117" t="s">
        <v>53</v>
      </c>
      <c r="B10" s="126">
        <v>0.31841256492521897</v>
      </c>
      <c r="C10" s="127">
        <v>0.12421603139426265</v>
      </c>
      <c r="D10" s="127">
        <v>2.5708387320488135E-2</v>
      </c>
      <c r="E10" s="127">
        <v>0.36334251104918869</v>
      </c>
      <c r="F10" s="127">
        <v>0.72170097588261495</v>
      </c>
      <c r="G10" s="106"/>
    </row>
    <row r="11" spans="1:16" x14ac:dyDescent="0.25">
      <c r="A11" s="106" t="s">
        <v>54</v>
      </c>
      <c r="B11" s="126"/>
      <c r="C11" s="127">
        <v>0.33621376629140165</v>
      </c>
      <c r="D11" s="127">
        <v>0.29636854656117606</v>
      </c>
      <c r="E11" s="127">
        <v>0.24256506603039385</v>
      </c>
      <c r="F11" s="127">
        <v>0.36961428696512144</v>
      </c>
      <c r="G11" s="106"/>
      <c r="H11" s="112"/>
      <c r="I11" s="112"/>
      <c r="J11" s="112"/>
      <c r="K11" s="112"/>
      <c r="L11" s="112"/>
    </row>
    <row r="12" spans="1:16" x14ac:dyDescent="0.25">
      <c r="A12" s="106"/>
      <c r="B12" s="106"/>
      <c r="C12" s="106"/>
      <c r="D12" s="106"/>
      <c r="E12" s="106"/>
      <c r="F12" s="106"/>
      <c r="G12" s="106"/>
    </row>
    <row r="13" spans="1:16" x14ac:dyDescent="0.25">
      <c r="A13" s="106"/>
      <c r="B13" s="106"/>
      <c r="C13" s="106"/>
      <c r="D13" s="106"/>
      <c r="E13" s="106"/>
      <c r="F13" s="106"/>
      <c r="G13" s="106"/>
    </row>
    <row r="14" spans="1:16" x14ac:dyDescent="0.25">
      <c r="A14" s="106"/>
      <c r="B14" s="128"/>
      <c r="C14" s="128"/>
      <c r="D14" s="128"/>
      <c r="E14" s="128"/>
      <c r="F14" s="128"/>
      <c r="G14" s="106"/>
      <c r="H14" s="112"/>
      <c r="I14" s="112"/>
      <c r="J14" s="112"/>
      <c r="K14" s="112"/>
      <c r="L14" s="112"/>
    </row>
    <row r="15" spans="1:16" x14ac:dyDescent="0.25">
      <c r="A15" s="106"/>
      <c r="B15" s="128"/>
      <c r="C15" s="128"/>
      <c r="D15" s="128"/>
      <c r="E15" s="128"/>
      <c r="F15" s="128"/>
      <c r="G15" s="106"/>
      <c r="H15" s="112"/>
      <c r="I15" s="112"/>
      <c r="J15" s="112"/>
      <c r="K15" s="112"/>
      <c r="L15" s="112"/>
    </row>
    <row r="16" spans="1:16" x14ac:dyDescent="0.25">
      <c r="B16" s="128"/>
      <c r="C16" s="128"/>
      <c r="D16" s="128"/>
      <c r="E16" s="128"/>
      <c r="F16" s="128"/>
      <c r="H16" s="112"/>
      <c r="I16" s="112"/>
      <c r="J16" s="112"/>
      <c r="K16" s="112"/>
      <c r="L16" s="112"/>
    </row>
    <row r="17" spans="2:6" x14ac:dyDescent="0.25">
      <c r="B17" s="128"/>
      <c r="C17" s="128"/>
      <c r="D17" s="128"/>
      <c r="E17" s="128"/>
      <c r="F17" s="128"/>
    </row>
    <row r="18" spans="2:6" x14ac:dyDescent="0.25">
      <c r="B18" s="128"/>
      <c r="C18" s="128"/>
      <c r="D18" s="128"/>
      <c r="E18" s="128"/>
      <c r="F18" s="128"/>
    </row>
    <row r="19" spans="2:6" x14ac:dyDescent="0.25">
      <c r="B19" s="128"/>
      <c r="C19" s="128"/>
      <c r="D19" s="128"/>
      <c r="E19" s="128"/>
      <c r="F19" s="128"/>
    </row>
    <row r="20" spans="2:6" x14ac:dyDescent="0.25">
      <c r="B20" s="128"/>
      <c r="C20" s="128"/>
      <c r="D20" s="128"/>
      <c r="E20" s="128"/>
      <c r="F20" s="128"/>
    </row>
    <row r="21" spans="2:6" x14ac:dyDescent="0.25">
      <c r="B21" s="128"/>
      <c r="C21" s="128"/>
      <c r="D21" s="128"/>
      <c r="E21" s="128"/>
      <c r="F21" s="128"/>
    </row>
    <row r="22" spans="2:6" x14ac:dyDescent="0.25">
      <c r="B22" s="128"/>
      <c r="C22" s="128"/>
      <c r="D22" s="128"/>
      <c r="E22" s="128"/>
      <c r="F22" s="128"/>
    </row>
  </sheetData>
  <mergeCells count="1">
    <mergeCell ref="I3:P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19549-C2E2-4846-A03D-B57B615E33BE}">
  <sheetPr codeName="Sheet11"/>
  <dimension ref="A1:AA156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T6" sqref="T6"/>
    </sheetView>
  </sheetViews>
  <sheetFormatPr defaultColWidth="9.33203125" defaultRowHeight="15" x14ac:dyDescent="0.25"/>
  <cols>
    <col min="1" max="1" width="18.1640625" style="108" customWidth="1"/>
    <col min="2" max="16384" width="9.33203125" style="108"/>
  </cols>
  <sheetData>
    <row r="1" spans="1:27" x14ac:dyDescent="0.25">
      <c r="A1" s="122"/>
      <c r="B1" s="122">
        <v>2019</v>
      </c>
      <c r="C1" s="122">
        <v>2020</v>
      </c>
      <c r="D1" s="122">
        <v>2021</v>
      </c>
      <c r="E1" s="122">
        <v>2022</v>
      </c>
      <c r="F1" s="122">
        <v>2023</v>
      </c>
      <c r="G1" s="122">
        <v>2024</v>
      </c>
      <c r="H1" s="122">
        <v>2025</v>
      </c>
      <c r="I1" s="122">
        <v>2026</v>
      </c>
      <c r="J1" s="122">
        <v>2027</v>
      </c>
      <c r="K1" s="110" t="s">
        <v>16</v>
      </c>
      <c r="L1" s="1"/>
      <c r="M1" s="1"/>
      <c r="N1" s="1"/>
      <c r="O1" s="1"/>
      <c r="P1" s="1"/>
      <c r="Q1" s="98"/>
      <c r="R1" s="98"/>
    </row>
    <row r="2" spans="1:27" x14ac:dyDescent="0.25">
      <c r="A2" s="121" t="s">
        <v>95</v>
      </c>
      <c r="B2" s="147">
        <v>100</v>
      </c>
      <c r="C2" s="147">
        <v>93.740407938309005</v>
      </c>
      <c r="D2" s="147">
        <v>98.917983774407944</v>
      </c>
      <c r="E2" s="147">
        <v>102.2621823425591</v>
      </c>
      <c r="F2" s="148">
        <v>102.47563029432601</v>
      </c>
      <c r="G2" s="148">
        <v>103.86385207140154</v>
      </c>
      <c r="H2" s="149">
        <v>105.57906184805211</v>
      </c>
      <c r="I2" s="149">
        <v>107.20987799190449</v>
      </c>
      <c r="J2" s="147">
        <v>108.75142463090557</v>
      </c>
      <c r="K2" s="170" t="s">
        <v>55</v>
      </c>
      <c r="L2" s="170"/>
      <c r="M2" s="170"/>
      <c r="N2" s="170"/>
      <c r="O2" s="170"/>
      <c r="P2" s="170"/>
      <c r="Q2" s="170"/>
      <c r="R2" s="170"/>
      <c r="S2" s="118"/>
      <c r="T2" s="118"/>
      <c r="U2" s="118"/>
      <c r="V2" s="118"/>
      <c r="W2" s="118"/>
      <c r="X2" s="118"/>
      <c r="Y2" s="118"/>
      <c r="Z2" s="118"/>
    </row>
    <row r="3" spans="1:27" x14ac:dyDescent="0.25">
      <c r="A3" s="120" t="s">
        <v>94</v>
      </c>
      <c r="B3" s="147">
        <v>100</v>
      </c>
      <c r="C3" s="147">
        <v>93.69515789347615</v>
      </c>
      <c r="D3" s="147">
        <v>98.592328798832966</v>
      </c>
      <c r="E3" s="147">
        <v>101.96580300072607</v>
      </c>
      <c r="F3" s="147">
        <v>102.4464578143015</v>
      </c>
      <c r="G3" s="147">
        <v>104.37820822835789</v>
      </c>
      <c r="H3" s="147">
        <v>106.2318253281187</v>
      </c>
      <c r="I3" s="147"/>
      <c r="J3" s="150"/>
      <c r="L3" s="118"/>
      <c r="M3" s="118"/>
      <c r="N3" s="118"/>
      <c r="O3" s="118"/>
      <c r="P3" s="118"/>
      <c r="Q3" s="118"/>
      <c r="S3" s="118"/>
      <c r="T3" s="118"/>
      <c r="U3" s="118"/>
      <c r="V3" s="118"/>
      <c r="W3" s="118"/>
      <c r="X3" s="118"/>
      <c r="Y3" s="118"/>
      <c r="Z3" s="118"/>
    </row>
    <row r="4" spans="1:27" x14ac:dyDescent="0.25">
      <c r="A4" s="121" t="s">
        <v>92</v>
      </c>
      <c r="B4" s="147">
        <v>100</v>
      </c>
      <c r="C4" s="147">
        <v>93.750941561983581</v>
      </c>
      <c r="D4" s="147">
        <v>98.887528375132348</v>
      </c>
      <c r="E4" s="147">
        <v>101.86138196306788</v>
      </c>
      <c r="F4" s="148">
        <v>101.97454903645617</v>
      </c>
      <c r="G4" s="148">
        <v>103.65267062389302</v>
      </c>
      <c r="H4" s="149">
        <v>105.27482072859425</v>
      </c>
      <c r="I4" s="149">
        <v>106.83746201430709</v>
      </c>
      <c r="J4" s="147">
        <v>108.33714289988805</v>
      </c>
      <c r="L4" s="118"/>
      <c r="M4" s="118"/>
      <c r="N4" s="118"/>
      <c r="O4" s="118"/>
      <c r="P4" s="118"/>
      <c r="Q4" s="118"/>
      <c r="S4" s="118"/>
      <c r="T4" s="118"/>
      <c r="U4" s="118"/>
      <c r="V4" s="118"/>
      <c r="W4" s="118"/>
      <c r="X4" s="118"/>
      <c r="Y4" s="118"/>
      <c r="Z4" s="118"/>
    </row>
    <row r="5" spans="1:27" x14ac:dyDescent="0.25">
      <c r="A5" s="121" t="s">
        <v>93</v>
      </c>
      <c r="B5" s="147">
        <v>100</v>
      </c>
      <c r="C5" s="147">
        <v>93.494045119769638</v>
      </c>
      <c r="D5" s="147">
        <v>98.560534852678941</v>
      </c>
      <c r="E5" s="147">
        <v>102.69120872615495</v>
      </c>
      <c r="F5" s="148">
        <v>105.41079751261056</v>
      </c>
      <c r="G5" s="149">
        <v>107.23390790059391</v>
      </c>
      <c r="H5" s="149">
        <v>108.95941862216822</v>
      </c>
      <c r="I5" s="147">
        <v>110.5814859485419</v>
      </c>
      <c r="J5" s="150"/>
      <c r="L5" s="118"/>
      <c r="M5" s="118"/>
      <c r="N5" s="118"/>
      <c r="O5" s="118"/>
      <c r="P5" s="118"/>
      <c r="Q5" s="118"/>
      <c r="S5" s="118"/>
      <c r="T5" s="118"/>
      <c r="U5" s="118"/>
      <c r="V5" s="118"/>
      <c r="W5" s="118"/>
      <c r="X5" s="118"/>
      <c r="Y5" s="118"/>
      <c r="Z5" s="118"/>
    </row>
    <row r="6" spans="1:27" x14ac:dyDescent="0.25">
      <c r="A6" s="120" t="s">
        <v>60</v>
      </c>
      <c r="B6" s="147">
        <v>100</v>
      </c>
      <c r="C6" s="147">
        <v>101.0531203099</v>
      </c>
      <c r="D6" s="147">
        <v>102.31484742136755</v>
      </c>
      <c r="E6" s="147">
        <v>103.70463297768949</v>
      </c>
      <c r="F6" s="147">
        <v>105.11020788737584</v>
      </c>
      <c r="G6" s="147">
        <v>106.53170289794494</v>
      </c>
      <c r="H6" s="149"/>
      <c r="I6" s="149"/>
      <c r="J6" s="150"/>
      <c r="L6" s="118"/>
      <c r="M6" s="118"/>
      <c r="N6" s="118"/>
      <c r="O6" s="118"/>
      <c r="P6" s="118"/>
      <c r="Q6" s="118"/>
      <c r="S6" s="118"/>
      <c r="T6" s="110" t="s">
        <v>16</v>
      </c>
      <c r="U6" s="1"/>
      <c r="V6" s="1"/>
      <c r="W6" s="1"/>
      <c r="X6" s="1"/>
      <c r="Y6" s="1"/>
      <c r="Z6" s="98"/>
      <c r="AA6" s="98"/>
    </row>
    <row r="7" spans="1:27" ht="14.45" customHeight="1" x14ac:dyDescent="0.25">
      <c r="B7" s="119"/>
      <c r="C7" s="119"/>
      <c r="D7" s="119"/>
      <c r="E7" s="119"/>
      <c r="F7" s="119"/>
      <c r="G7" s="119"/>
      <c r="H7" s="119"/>
      <c r="I7" s="119"/>
      <c r="S7" s="118"/>
      <c r="T7" s="170" t="s">
        <v>100</v>
      </c>
      <c r="U7" s="170"/>
      <c r="V7" s="170"/>
      <c r="W7" s="170"/>
      <c r="X7" s="170"/>
      <c r="Y7" s="170"/>
      <c r="Z7" s="170"/>
      <c r="AA7" s="170"/>
    </row>
    <row r="8" spans="1:27" ht="14.45" customHeight="1" x14ac:dyDescent="0.25">
      <c r="B8" s="119"/>
      <c r="C8" s="119"/>
      <c r="D8" s="119"/>
      <c r="E8" s="119"/>
      <c r="F8" s="119"/>
      <c r="G8" s="119"/>
      <c r="H8" s="119"/>
      <c r="I8" s="119"/>
      <c r="S8" s="118"/>
      <c r="T8" s="118"/>
      <c r="U8" s="118"/>
      <c r="V8" s="118"/>
      <c r="W8" s="118"/>
      <c r="X8" s="118"/>
      <c r="Y8" s="118"/>
      <c r="Z8" s="118"/>
    </row>
    <row r="9" spans="1:27" x14ac:dyDescent="0.25">
      <c r="B9" s="119"/>
      <c r="C9" s="119"/>
      <c r="D9" s="119"/>
      <c r="E9" s="119"/>
      <c r="F9" s="119"/>
      <c r="G9" s="119"/>
      <c r="H9" s="119"/>
      <c r="I9" s="119"/>
      <c r="S9" s="118"/>
      <c r="T9" s="118"/>
      <c r="U9" s="118"/>
      <c r="V9" s="118"/>
      <c r="W9" s="118"/>
      <c r="X9" s="118"/>
      <c r="Y9" s="118"/>
      <c r="Z9" s="118"/>
    </row>
    <row r="10" spans="1:27" x14ac:dyDescent="0.25">
      <c r="B10" s="119"/>
      <c r="C10" s="119"/>
      <c r="D10" s="119"/>
      <c r="E10" s="119"/>
      <c r="F10" s="119"/>
      <c r="G10" s="119"/>
      <c r="H10" s="119"/>
      <c r="I10" s="119"/>
      <c r="S10" s="118"/>
      <c r="T10" s="118"/>
      <c r="U10" s="118"/>
      <c r="V10" s="118"/>
      <c r="W10" s="118"/>
      <c r="X10" s="118"/>
      <c r="Y10" s="118"/>
      <c r="Z10" s="118"/>
    </row>
    <row r="11" spans="1:27" x14ac:dyDescent="0.25">
      <c r="B11" s="119"/>
      <c r="C11" s="119"/>
      <c r="D11" s="119"/>
      <c r="E11" s="119"/>
      <c r="F11" s="119"/>
      <c r="G11" s="119"/>
      <c r="H11" s="119"/>
      <c r="I11" s="119"/>
      <c r="S11" s="118"/>
      <c r="T11" s="118"/>
      <c r="U11" s="118"/>
      <c r="V11" s="118"/>
      <c r="W11" s="118"/>
      <c r="X11" s="118"/>
      <c r="Y11" s="118"/>
      <c r="Z11" s="118"/>
    </row>
    <row r="12" spans="1:27" x14ac:dyDescent="0.25">
      <c r="B12" s="119"/>
      <c r="C12" s="119"/>
      <c r="D12" s="119"/>
      <c r="E12" s="119"/>
      <c r="F12" s="119"/>
      <c r="G12" s="119"/>
      <c r="H12" s="119"/>
      <c r="I12" s="119"/>
      <c r="S12" s="118"/>
      <c r="T12" s="118"/>
      <c r="U12" s="118"/>
      <c r="V12" s="118"/>
      <c r="W12" s="118"/>
      <c r="X12" s="118"/>
      <c r="Y12" s="118"/>
      <c r="Z12" s="118"/>
    </row>
    <row r="13" spans="1:27" x14ac:dyDescent="0.25">
      <c r="B13" s="119"/>
      <c r="C13" s="119"/>
      <c r="D13" s="119"/>
      <c r="E13" s="119"/>
      <c r="F13" s="119"/>
      <c r="G13" s="119"/>
      <c r="H13" s="119"/>
      <c r="I13" s="119"/>
      <c r="S13" s="118"/>
      <c r="T13" s="118"/>
      <c r="U13" s="118"/>
      <c r="V13" s="118"/>
      <c r="W13" s="118"/>
      <c r="X13" s="118"/>
      <c r="Y13" s="118"/>
      <c r="Z13" s="118"/>
    </row>
    <row r="14" spans="1:27" x14ac:dyDescent="0.25">
      <c r="B14" s="119"/>
      <c r="C14" s="119"/>
      <c r="D14" s="119"/>
      <c r="E14" s="119"/>
      <c r="F14" s="119"/>
      <c r="G14" s="119"/>
      <c r="H14" s="119"/>
      <c r="I14" s="119"/>
      <c r="S14" s="118"/>
      <c r="T14" s="118"/>
      <c r="U14" s="118"/>
      <c r="V14" s="118"/>
      <c r="W14" s="118"/>
      <c r="X14" s="118"/>
      <c r="Y14" s="118"/>
      <c r="Z14" s="118"/>
    </row>
    <row r="15" spans="1:27" x14ac:dyDescent="0.25">
      <c r="B15" s="119"/>
      <c r="C15" s="119"/>
      <c r="D15" s="119"/>
      <c r="E15" s="119"/>
      <c r="F15" s="119"/>
      <c r="G15" s="119"/>
      <c r="H15" s="119"/>
      <c r="I15" s="119"/>
      <c r="S15" s="118"/>
      <c r="T15" s="118"/>
      <c r="U15" s="118"/>
      <c r="V15" s="118"/>
      <c r="W15" s="118"/>
      <c r="X15" s="118"/>
      <c r="Y15" s="118"/>
      <c r="Z15" s="118"/>
    </row>
    <row r="16" spans="1:27" x14ac:dyDescent="0.25">
      <c r="B16" s="119"/>
      <c r="C16" s="119"/>
      <c r="D16" s="119"/>
      <c r="E16" s="119"/>
      <c r="F16" s="119"/>
      <c r="G16" s="119"/>
      <c r="H16" s="119"/>
      <c r="I16" s="119"/>
      <c r="S16" s="118"/>
      <c r="T16" s="118"/>
      <c r="U16" s="118"/>
      <c r="V16" s="118"/>
      <c r="W16" s="118"/>
      <c r="X16" s="118"/>
      <c r="Y16" s="118"/>
      <c r="Z16" s="118"/>
    </row>
    <row r="17" spans="2:26" x14ac:dyDescent="0.25">
      <c r="B17" s="119"/>
      <c r="C17" s="119"/>
      <c r="D17" s="119"/>
      <c r="E17" s="119"/>
      <c r="F17" s="119"/>
      <c r="G17" s="119"/>
      <c r="H17" s="119"/>
      <c r="I17" s="119"/>
      <c r="S17" s="118"/>
      <c r="T17" s="118"/>
      <c r="U17" s="118"/>
      <c r="V17" s="118"/>
      <c r="W17" s="118"/>
      <c r="X17" s="118"/>
      <c r="Y17" s="118"/>
      <c r="Z17" s="118"/>
    </row>
    <row r="18" spans="2:26" x14ac:dyDescent="0.25">
      <c r="B18" s="119"/>
      <c r="C18" s="119"/>
      <c r="D18" s="119"/>
      <c r="E18" s="119"/>
      <c r="F18" s="119"/>
      <c r="G18" s="119"/>
      <c r="H18" s="119"/>
      <c r="I18" s="119"/>
      <c r="S18" s="118"/>
      <c r="T18" s="118"/>
      <c r="U18" s="118"/>
      <c r="V18" s="118"/>
      <c r="W18" s="118"/>
      <c r="X18" s="118"/>
      <c r="Y18" s="118"/>
      <c r="Z18" s="118"/>
    </row>
    <row r="19" spans="2:26" x14ac:dyDescent="0.25">
      <c r="B19" s="119"/>
      <c r="C19" s="119"/>
      <c r="D19" s="119"/>
      <c r="E19" s="119"/>
      <c r="F19" s="119"/>
      <c r="G19" s="119"/>
      <c r="H19" s="119"/>
      <c r="I19" s="119"/>
      <c r="S19" s="118"/>
      <c r="T19" s="118"/>
      <c r="U19" s="118"/>
      <c r="V19" s="118"/>
      <c r="W19" s="118"/>
      <c r="X19" s="118"/>
      <c r="Y19" s="118"/>
      <c r="Z19" s="118"/>
    </row>
    <row r="20" spans="2:26" x14ac:dyDescent="0.25">
      <c r="B20" s="119"/>
      <c r="C20" s="119"/>
      <c r="D20" s="119"/>
      <c r="E20" s="119"/>
      <c r="F20" s="119"/>
      <c r="G20" s="119"/>
      <c r="H20" s="119"/>
      <c r="I20" s="119"/>
      <c r="S20" s="118"/>
      <c r="T20" s="118"/>
      <c r="U20" s="118"/>
      <c r="V20" s="118"/>
      <c r="W20" s="118"/>
      <c r="X20" s="118"/>
      <c r="Y20" s="118"/>
      <c r="Z20" s="118"/>
    </row>
    <row r="21" spans="2:26" x14ac:dyDescent="0.25">
      <c r="B21" s="119"/>
      <c r="C21" s="119"/>
      <c r="D21" s="119"/>
      <c r="E21" s="119"/>
      <c r="F21" s="119"/>
      <c r="G21" s="119"/>
      <c r="H21" s="119"/>
      <c r="I21" s="119"/>
      <c r="S21" s="118"/>
      <c r="T21" s="118"/>
      <c r="U21" s="118"/>
      <c r="V21" s="118"/>
      <c r="W21" s="118"/>
      <c r="X21" s="118"/>
      <c r="Y21" s="118"/>
      <c r="Z21" s="118"/>
    </row>
    <row r="22" spans="2:26" x14ac:dyDescent="0.25">
      <c r="B22" s="119"/>
      <c r="C22" s="119"/>
      <c r="D22" s="119"/>
      <c r="E22" s="119"/>
      <c r="F22" s="119"/>
      <c r="G22" s="119"/>
      <c r="H22" s="119"/>
      <c r="I22" s="119"/>
      <c r="S22" s="118"/>
      <c r="T22" s="118"/>
      <c r="U22" s="118"/>
      <c r="V22" s="118"/>
      <c r="W22" s="118"/>
      <c r="X22" s="118"/>
      <c r="Y22" s="118"/>
      <c r="Z22" s="118"/>
    </row>
    <row r="23" spans="2:26" x14ac:dyDescent="0.25">
      <c r="B23" s="119"/>
      <c r="C23" s="119"/>
      <c r="D23" s="119"/>
      <c r="E23" s="119"/>
      <c r="F23" s="119"/>
      <c r="G23" s="119"/>
      <c r="H23" s="119"/>
      <c r="I23" s="119"/>
      <c r="S23" s="118"/>
      <c r="T23" s="118"/>
      <c r="U23" s="118"/>
      <c r="V23" s="118"/>
      <c r="W23" s="118"/>
      <c r="X23" s="118"/>
      <c r="Y23" s="118"/>
      <c r="Z23" s="118"/>
    </row>
    <row r="24" spans="2:26" x14ac:dyDescent="0.25">
      <c r="B24" s="119"/>
      <c r="C24" s="119"/>
      <c r="D24" s="119"/>
      <c r="E24" s="119"/>
      <c r="F24" s="119"/>
      <c r="G24" s="119"/>
      <c r="H24" s="119"/>
      <c r="I24" s="119"/>
      <c r="S24" s="118"/>
      <c r="T24" s="118"/>
      <c r="U24" s="118"/>
      <c r="V24" s="118"/>
      <c r="W24" s="118"/>
      <c r="X24" s="118"/>
      <c r="Y24" s="118"/>
      <c r="Z24" s="118"/>
    </row>
    <row r="25" spans="2:26" x14ac:dyDescent="0.25">
      <c r="B25" s="119"/>
      <c r="C25" s="119"/>
      <c r="D25" s="119"/>
      <c r="E25" s="119"/>
      <c r="F25" s="119"/>
      <c r="G25" s="119"/>
      <c r="H25" s="119"/>
      <c r="I25" s="119"/>
      <c r="S25" s="118"/>
      <c r="T25" s="118"/>
      <c r="U25" s="118"/>
      <c r="V25" s="118"/>
      <c r="W25" s="118"/>
      <c r="X25" s="118"/>
      <c r="Y25" s="118"/>
      <c r="Z25" s="118"/>
    </row>
    <row r="26" spans="2:26" x14ac:dyDescent="0.25">
      <c r="B26" s="119"/>
      <c r="C26" s="119"/>
      <c r="D26" s="119"/>
      <c r="E26" s="119"/>
      <c r="F26" s="119"/>
      <c r="G26" s="119"/>
      <c r="H26" s="119"/>
      <c r="I26" s="119"/>
      <c r="S26" s="118"/>
      <c r="T26" s="118"/>
      <c r="U26" s="118"/>
      <c r="V26" s="118"/>
      <c r="W26" s="118"/>
      <c r="X26" s="118"/>
      <c r="Y26" s="118"/>
      <c r="Z26" s="118"/>
    </row>
    <row r="27" spans="2:26" x14ac:dyDescent="0.25">
      <c r="B27" s="119"/>
      <c r="C27" s="119"/>
      <c r="D27" s="119"/>
      <c r="E27" s="119"/>
      <c r="F27" s="119"/>
      <c r="G27" s="119"/>
      <c r="H27" s="119"/>
      <c r="I27" s="119"/>
      <c r="S27" s="118"/>
      <c r="T27" s="118"/>
      <c r="U27" s="118"/>
      <c r="V27" s="118"/>
      <c r="W27" s="118"/>
      <c r="X27" s="118"/>
      <c r="Y27" s="118"/>
      <c r="Z27" s="118"/>
    </row>
    <row r="28" spans="2:26" x14ac:dyDescent="0.25">
      <c r="B28" s="119"/>
      <c r="C28" s="119"/>
      <c r="D28" s="119"/>
      <c r="E28" s="119"/>
      <c r="F28" s="119"/>
      <c r="G28" s="119"/>
      <c r="H28" s="119"/>
      <c r="I28" s="119"/>
      <c r="S28" s="118"/>
      <c r="T28" s="118"/>
      <c r="U28" s="118"/>
      <c r="V28" s="118"/>
      <c r="W28" s="118"/>
      <c r="X28" s="118"/>
      <c r="Y28" s="118"/>
      <c r="Z28" s="118"/>
    </row>
    <row r="29" spans="2:26" x14ac:dyDescent="0.25">
      <c r="B29" s="119"/>
      <c r="C29" s="119"/>
      <c r="D29" s="119"/>
      <c r="E29" s="119"/>
      <c r="F29" s="119"/>
      <c r="G29" s="119"/>
      <c r="H29" s="119"/>
      <c r="I29" s="119"/>
      <c r="S29" s="118"/>
      <c r="T29" s="118"/>
      <c r="U29" s="118"/>
      <c r="V29" s="118"/>
      <c r="W29" s="118"/>
      <c r="X29" s="118"/>
      <c r="Y29" s="118"/>
      <c r="Z29" s="118"/>
    </row>
    <row r="30" spans="2:26" x14ac:dyDescent="0.25">
      <c r="B30" s="119"/>
      <c r="C30" s="119"/>
      <c r="D30" s="119"/>
      <c r="E30" s="119"/>
      <c r="F30" s="119"/>
      <c r="G30" s="119"/>
      <c r="H30" s="119"/>
      <c r="I30" s="119"/>
      <c r="S30" s="118"/>
      <c r="T30" s="118"/>
      <c r="U30" s="118"/>
      <c r="V30" s="118"/>
      <c r="W30" s="118"/>
      <c r="X30" s="118"/>
      <c r="Y30" s="118"/>
      <c r="Z30" s="118"/>
    </row>
    <row r="31" spans="2:26" x14ac:dyDescent="0.25">
      <c r="B31" s="119"/>
      <c r="C31" s="119"/>
      <c r="D31" s="119"/>
      <c r="E31" s="119"/>
      <c r="F31" s="119"/>
      <c r="G31" s="119"/>
      <c r="H31" s="119"/>
      <c r="I31" s="119"/>
      <c r="S31" s="118"/>
      <c r="T31" s="118"/>
      <c r="U31" s="118"/>
      <c r="V31" s="118"/>
      <c r="W31" s="118"/>
      <c r="X31" s="118"/>
      <c r="Y31" s="118"/>
      <c r="Z31" s="118"/>
    </row>
    <row r="32" spans="2:26" x14ac:dyDescent="0.25">
      <c r="B32" s="119"/>
      <c r="C32" s="119"/>
      <c r="D32" s="119"/>
      <c r="E32" s="119"/>
      <c r="F32" s="119"/>
      <c r="G32" s="119"/>
      <c r="H32" s="119"/>
      <c r="I32" s="119"/>
      <c r="S32" s="118"/>
      <c r="T32" s="118"/>
      <c r="U32" s="118"/>
      <c r="V32" s="118"/>
      <c r="W32" s="118"/>
      <c r="X32" s="118"/>
      <c r="Y32" s="118"/>
      <c r="Z32" s="118"/>
    </row>
    <row r="33" spans="2:26" x14ac:dyDescent="0.25">
      <c r="B33" s="119"/>
      <c r="C33" s="119"/>
      <c r="D33" s="119"/>
      <c r="E33" s="119"/>
      <c r="F33" s="119"/>
      <c r="G33" s="119"/>
      <c r="H33" s="119"/>
      <c r="I33" s="119"/>
      <c r="S33" s="118"/>
      <c r="T33" s="118"/>
      <c r="U33" s="118"/>
      <c r="V33" s="118"/>
      <c r="W33" s="118"/>
      <c r="X33" s="118"/>
      <c r="Y33" s="118"/>
      <c r="Z33" s="118"/>
    </row>
    <row r="34" spans="2:26" x14ac:dyDescent="0.25">
      <c r="B34" s="119"/>
      <c r="C34" s="119"/>
      <c r="D34" s="119"/>
      <c r="E34" s="119"/>
      <c r="F34" s="119"/>
      <c r="G34" s="119"/>
      <c r="H34" s="119"/>
      <c r="I34" s="119"/>
      <c r="S34" s="118"/>
      <c r="T34" s="118"/>
      <c r="U34" s="118"/>
      <c r="V34" s="118"/>
      <c r="W34" s="118"/>
      <c r="X34" s="118"/>
      <c r="Y34" s="118"/>
      <c r="Z34" s="118"/>
    </row>
    <row r="35" spans="2:26" x14ac:dyDescent="0.25">
      <c r="B35" s="119"/>
      <c r="C35" s="119"/>
      <c r="D35" s="119"/>
      <c r="E35" s="119"/>
      <c r="F35" s="119"/>
      <c r="G35" s="119"/>
      <c r="H35" s="119"/>
      <c r="I35" s="119"/>
      <c r="S35" s="118"/>
      <c r="T35" s="118"/>
      <c r="U35" s="118"/>
      <c r="V35" s="118"/>
      <c r="W35" s="118"/>
      <c r="X35" s="118"/>
      <c r="Y35" s="118"/>
      <c r="Z35" s="118"/>
    </row>
    <row r="36" spans="2:26" x14ac:dyDescent="0.25">
      <c r="B36" s="119"/>
      <c r="C36" s="119"/>
      <c r="D36" s="119"/>
      <c r="E36" s="119"/>
      <c r="F36" s="119"/>
      <c r="G36" s="119"/>
      <c r="H36" s="119"/>
      <c r="I36" s="119"/>
      <c r="S36" s="118"/>
      <c r="T36" s="118"/>
      <c r="U36" s="118"/>
      <c r="V36" s="118"/>
      <c r="W36" s="118"/>
      <c r="X36" s="118"/>
      <c r="Y36" s="118"/>
      <c r="Z36" s="118"/>
    </row>
    <row r="37" spans="2:26" x14ac:dyDescent="0.25">
      <c r="B37" s="119"/>
      <c r="C37" s="119"/>
      <c r="D37" s="119"/>
      <c r="E37" s="119"/>
      <c r="F37" s="119"/>
      <c r="G37" s="119"/>
      <c r="H37" s="119"/>
      <c r="I37" s="119"/>
      <c r="S37" s="118"/>
      <c r="T37" s="118"/>
      <c r="U37" s="118"/>
      <c r="V37" s="118"/>
      <c r="W37" s="118"/>
      <c r="X37" s="118"/>
      <c r="Y37" s="118"/>
      <c r="Z37" s="118"/>
    </row>
    <row r="38" spans="2:26" x14ac:dyDescent="0.25">
      <c r="B38" s="119"/>
      <c r="C38" s="119"/>
      <c r="D38" s="119"/>
      <c r="E38" s="119"/>
      <c r="F38" s="119"/>
      <c r="G38" s="119"/>
      <c r="H38" s="119"/>
      <c r="I38" s="119"/>
      <c r="S38" s="118"/>
      <c r="T38" s="118"/>
      <c r="U38" s="118"/>
      <c r="V38" s="118"/>
      <c r="W38" s="118"/>
      <c r="X38" s="118"/>
      <c r="Y38" s="118"/>
      <c r="Z38" s="118"/>
    </row>
    <row r="39" spans="2:26" x14ac:dyDescent="0.25">
      <c r="B39" s="119"/>
      <c r="C39" s="119"/>
      <c r="D39" s="119"/>
      <c r="E39" s="119"/>
      <c r="F39" s="119"/>
      <c r="G39" s="119"/>
      <c r="H39" s="119"/>
      <c r="I39" s="119"/>
      <c r="S39" s="118"/>
      <c r="T39" s="118"/>
      <c r="U39" s="118"/>
      <c r="V39" s="118"/>
      <c r="W39" s="118"/>
      <c r="X39" s="118"/>
      <c r="Y39" s="118"/>
      <c r="Z39" s="118"/>
    </row>
    <row r="40" spans="2:26" x14ac:dyDescent="0.25">
      <c r="B40" s="119"/>
      <c r="C40" s="119"/>
      <c r="D40" s="119"/>
      <c r="E40" s="119"/>
      <c r="F40" s="119"/>
      <c r="G40" s="119"/>
      <c r="H40" s="119"/>
      <c r="I40" s="119"/>
      <c r="S40" s="118"/>
      <c r="T40" s="118"/>
      <c r="U40" s="118"/>
      <c r="V40" s="118"/>
      <c r="W40" s="118"/>
      <c r="X40" s="118"/>
      <c r="Y40" s="118"/>
      <c r="Z40" s="118"/>
    </row>
    <row r="41" spans="2:26" x14ac:dyDescent="0.25">
      <c r="B41" s="119"/>
      <c r="C41" s="119"/>
      <c r="D41" s="119"/>
      <c r="E41" s="119"/>
      <c r="F41" s="119"/>
      <c r="G41" s="119"/>
      <c r="H41" s="119"/>
      <c r="I41" s="119"/>
      <c r="S41" s="118"/>
      <c r="T41" s="118"/>
      <c r="U41" s="118"/>
      <c r="V41" s="118"/>
      <c r="W41" s="118"/>
      <c r="X41" s="118"/>
      <c r="Y41" s="118"/>
      <c r="Z41" s="118"/>
    </row>
    <row r="42" spans="2:26" x14ac:dyDescent="0.25">
      <c r="B42" s="119"/>
      <c r="C42" s="119"/>
      <c r="D42" s="119"/>
      <c r="E42" s="119"/>
      <c r="F42" s="119"/>
      <c r="G42" s="119"/>
      <c r="H42" s="119"/>
      <c r="I42" s="119"/>
      <c r="S42" s="118"/>
      <c r="T42" s="118"/>
      <c r="U42" s="118"/>
      <c r="V42" s="118"/>
      <c r="W42" s="118"/>
      <c r="X42" s="118"/>
      <c r="Y42" s="118"/>
      <c r="Z42" s="118"/>
    </row>
    <row r="43" spans="2:26" x14ac:dyDescent="0.25">
      <c r="B43" s="119"/>
      <c r="C43" s="119"/>
      <c r="D43" s="119"/>
      <c r="E43" s="119"/>
      <c r="F43" s="119"/>
      <c r="G43" s="119"/>
      <c r="H43" s="119"/>
      <c r="I43" s="119"/>
      <c r="S43" s="118"/>
      <c r="T43" s="118"/>
      <c r="U43" s="118"/>
      <c r="V43" s="118"/>
      <c r="W43" s="118"/>
      <c r="X43" s="118"/>
      <c r="Y43" s="118"/>
      <c r="Z43" s="118"/>
    </row>
    <row r="44" spans="2:26" x14ac:dyDescent="0.25">
      <c r="B44" s="119"/>
      <c r="C44" s="119"/>
      <c r="D44" s="119"/>
      <c r="E44" s="119"/>
      <c r="F44" s="119"/>
      <c r="G44" s="119"/>
      <c r="H44" s="119"/>
      <c r="I44" s="119"/>
      <c r="S44" s="118"/>
      <c r="T44" s="118"/>
      <c r="U44" s="118"/>
      <c r="V44" s="118"/>
      <c r="W44" s="118"/>
      <c r="X44" s="118"/>
      <c r="Y44" s="118"/>
      <c r="Z44" s="118"/>
    </row>
    <row r="45" spans="2:26" x14ac:dyDescent="0.25">
      <c r="B45" s="119"/>
      <c r="C45" s="119"/>
      <c r="D45" s="119"/>
      <c r="E45" s="119"/>
      <c r="F45" s="119"/>
      <c r="G45" s="119"/>
      <c r="H45" s="119"/>
      <c r="I45" s="119"/>
      <c r="S45" s="118"/>
      <c r="T45" s="118"/>
      <c r="U45" s="118"/>
      <c r="V45" s="118"/>
      <c r="W45" s="118"/>
      <c r="X45" s="118"/>
      <c r="Y45" s="118"/>
      <c r="Z45" s="118"/>
    </row>
    <row r="46" spans="2:26" x14ac:dyDescent="0.25">
      <c r="B46" s="119"/>
      <c r="C46" s="119"/>
      <c r="D46" s="119"/>
      <c r="E46" s="119"/>
      <c r="F46" s="119"/>
      <c r="G46" s="119"/>
      <c r="H46" s="119"/>
      <c r="I46" s="119"/>
      <c r="S46" s="118"/>
      <c r="T46" s="118"/>
      <c r="U46" s="118"/>
      <c r="V46" s="118"/>
      <c r="W46" s="118"/>
      <c r="X46" s="118"/>
      <c r="Y46" s="118"/>
      <c r="Z46" s="118"/>
    </row>
    <row r="47" spans="2:26" x14ac:dyDescent="0.25">
      <c r="B47" s="119"/>
      <c r="C47" s="119"/>
      <c r="D47" s="119"/>
      <c r="E47" s="119"/>
      <c r="F47" s="119"/>
      <c r="G47" s="119"/>
      <c r="H47" s="119"/>
      <c r="I47" s="119"/>
      <c r="S47" s="118"/>
      <c r="T47" s="118"/>
      <c r="U47" s="118"/>
      <c r="V47" s="118"/>
      <c r="W47" s="118"/>
      <c r="X47" s="118"/>
      <c r="Y47" s="118"/>
      <c r="Z47" s="118"/>
    </row>
    <row r="48" spans="2:26" x14ac:dyDescent="0.25">
      <c r="B48" s="119"/>
      <c r="C48" s="119"/>
      <c r="D48" s="119"/>
      <c r="E48" s="119"/>
      <c r="F48" s="119"/>
      <c r="G48" s="119"/>
      <c r="H48" s="119"/>
      <c r="I48" s="119"/>
      <c r="S48" s="118"/>
      <c r="T48" s="118"/>
      <c r="U48" s="118"/>
      <c r="V48" s="118"/>
      <c r="W48" s="118"/>
      <c r="X48" s="118"/>
      <c r="Y48" s="118"/>
      <c r="Z48" s="118"/>
    </row>
    <row r="49" spans="2:26" x14ac:dyDescent="0.25">
      <c r="B49" s="119"/>
      <c r="C49" s="119"/>
      <c r="D49" s="119"/>
      <c r="E49" s="119"/>
      <c r="F49" s="119"/>
      <c r="G49" s="119"/>
      <c r="H49" s="119"/>
      <c r="I49" s="119"/>
      <c r="S49" s="118"/>
      <c r="T49" s="118"/>
      <c r="U49" s="118"/>
      <c r="V49" s="118"/>
      <c r="W49" s="118"/>
      <c r="X49" s="118"/>
      <c r="Y49" s="118"/>
      <c r="Z49" s="118"/>
    </row>
    <row r="50" spans="2:26" x14ac:dyDescent="0.25">
      <c r="B50" s="119"/>
      <c r="C50" s="119"/>
      <c r="D50" s="119"/>
      <c r="E50" s="119"/>
      <c r="F50" s="119"/>
      <c r="G50" s="119"/>
      <c r="H50" s="119"/>
      <c r="I50" s="119"/>
      <c r="S50" s="118"/>
      <c r="T50" s="118"/>
      <c r="U50" s="118"/>
      <c r="V50" s="118"/>
      <c r="W50" s="118"/>
      <c r="X50" s="118"/>
      <c r="Y50" s="118"/>
      <c r="Z50" s="118"/>
    </row>
    <row r="51" spans="2:26" x14ac:dyDescent="0.25">
      <c r="B51" s="119"/>
      <c r="C51" s="119"/>
      <c r="D51" s="119"/>
      <c r="E51" s="119"/>
      <c r="F51" s="119"/>
      <c r="G51" s="119"/>
      <c r="H51" s="119"/>
      <c r="I51" s="119"/>
      <c r="S51" s="118"/>
      <c r="T51" s="118"/>
      <c r="U51" s="118"/>
      <c r="V51" s="118"/>
      <c r="W51" s="118"/>
      <c r="X51" s="118"/>
      <c r="Y51" s="118"/>
      <c r="Z51" s="118"/>
    </row>
    <row r="52" spans="2:26" x14ac:dyDescent="0.25">
      <c r="B52" s="119"/>
      <c r="C52" s="119"/>
      <c r="D52" s="119"/>
      <c r="E52" s="119"/>
      <c r="F52" s="119"/>
      <c r="G52" s="119"/>
      <c r="H52" s="119"/>
      <c r="I52" s="119"/>
      <c r="S52" s="118"/>
      <c r="T52" s="118"/>
      <c r="U52" s="118"/>
      <c r="V52" s="118"/>
      <c r="W52" s="118"/>
      <c r="X52" s="118"/>
      <c r="Y52" s="118"/>
      <c r="Z52" s="118"/>
    </row>
    <row r="53" spans="2:26" x14ac:dyDescent="0.25">
      <c r="B53" s="119"/>
      <c r="C53" s="119"/>
      <c r="D53" s="119"/>
      <c r="E53" s="119"/>
      <c r="F53" s="119"/>
      <c r="G53" s="119"/>
      <c r="H53" s="119"/>
      <c r="I53" s="119"/>
      <c r="S53" s="118"/>
      <c r="T53" s="118"/>
      <c r="U53" s="118"/>
      <c r="V53" s="118"/>
      <c r="W53" s="118"/>
      <c r="X53" s="118"/>
      <c r="Y53" s="118"/>
      <c r="Z53" s="118"/>
    </row>
    <row r="54" spans="2:26" x14ac:dyDescent="0.25">
      <c r="B54" s="119"/>
      <c r="C54" s="119"/>
      <c r="D54" s="119"/>
      <c r="E54" s="119"/>
      <c r="F54" s="119"/>
      <c r="G54" s="119"/>
      <c r="H54" s="119"/>
      <c r="I54" s="119"/>
      <c r="S54" s="118"/>
      <c r="T54" s="118"/>
      <c r="U54" s="118"/>
      <c r="V54" s="118"/>
      <c r="W54" s="118"/>
      <c r="X54" s="118"/>
      <c r="Y54" s="118"/>
      <c r="Z54" s="118"/>
    </row>
    <row r="55" spans="2:26" x14ac:dyDescent="0.25">
      <c r="B55" s="119"/>
      <c r="C55" s="119"/>
      <c r="D55" s="119"/>
      <c r="E55" s="119"/>
      <c r="F55" s="119"/>
      <c r="G55" s="119"/>
      <c r="H55" s="119"/>
      <c r="I55" s="119"/>
      <c r="S55" s="118"/>
      <c r="T55" s="118"/>
      <c r="U55" s="118"/>
      <c r="V55" s="118"/>
      <c r="W55" s="118"/>
      <c r="X55" s="118"/>
      <c r="Y55" s="118"/>
      <c r="Z55" s="118"/>
    </row>
    <row r="56" spans="2:26" x14ac:dyDescent="0.25">
      <c r="B56" s="119"/>
      <c r="C56" s="119"/>
      <c r="D56" s="119"/>
      <c r="E56" s="119"/>
      <c r="F56" s="119"/>
      <c r="G56" s="119"/>
      <c r="H56" s="119"/>
      <c r="I56" s="119"/>
      <c r="S56" s="118"/>
      <c r="T56" s="118"/>
      <c r="U56" s="118"/>
      <c r="V56" s="118"/>
      <c r="W56" s="118"/>
      <c r="X56" s="118"/>
      <c r="Y56" s="118"/>
      <c r="Z56" s="118"/>
    </row>
    <row r="57" spans="2:26" x14ac:dyDescent="0.25">
      <c r="B57" s="119"/>
      <c r="C57" s="119"/>
      <c r="D57" s="119"/>
      <c r="E57" s="119"/>
      <c r="F57" s="119"/>
      <c r="G57" s="119"/>
      <c r="H57" s="119"/>
      <c r="I57" s="119"/>
      <c r="S57" s="118"/>
      <c r="T57" s="118"/>
      <c r="U57" s="118"/>
      <c r="V57" s="118"/>
      <c r="W57" s="118"/>
      <c r="X57" s="118"/>
      <c r="Y57" s="118"/>
      <c r="Z57" s="118"/>
    </row>
    <row r="58" spans="2:26" x14ac:dyDescent="0.25">
      <c r="B58" s="119"/>
      <c r="C58" s="119"/>
      <c r="D58" s="119"/>
      <c r="E58" s="119"/>
      <c r="F58" s="119"/>
      <c r="G58" s="119"/>
      <c r="H58" s="119"/>
      <c r="I58" s="119"/>
      <c r="S58" s="118"/>
      <c r="T58" s="118"/>
      <c r="U58" s="118"/>
      <c r="V58" s="118"/>
      <c r="W58" s="118"/>
      <c r="X58" s="118"/>
      <c r="Y58" s="118"/>
      <c r="Z58" s="118"/>
    </row>
    <row r="59" spans="2:26" x14ac:dyDescent="0.25">
      <c r="B59" s="119"/>
      <c r="C59" s="119"/>
      <c r="D59" s="119"/>
      <c r="E59" s="119"/>
      <c r="F59" s="119"/>
      <c r="G59" s="119"/>
      <c r="H59" s="119"/>
      <c r="I59" s="119"/>
      <c r="S59" s="118"/>
      <c r="T59" s="118"/>
      <c r="U59" s="118"/>
      <c r="V59" s="118"/>
      <c r="W59" s="118"/>
      <c r="X59" s="118"/>
      <c r="Y59" s="118"/>
      <c r="Z59" s="118"/>
    </row>
    <row r="60" spans="2:26" x14ac:dyDescent="0.25">
      <c r="B60" s="119"/>
      <c r="C60" s="119"/>
      <c r="D60" s="119"/>
      <c r="E60" s="119"/>
      <c r="F60" s="119"/>
      <c r="G60" s="119"/>
      <c r="H60" s="119"/>
      <c r="I60" s="119"/>
      <c r="S60" s="118"/>
      <c r="T60" s="118"/>
      <c r="U60" s="118"/>
      <c r="V60" s="118"/>
      <c r="W60" s="118"/>
      <c r="X60" s="118"/>
      <c r="Y60" s="118"/>
      <c r="Z60" s="118"/>
    </row>
    <row r="61" spans="2:26" x14ac:dyDescent="0.25">
      <c r="B61" s="119"/>
      <c r="C61" s="119"/>
      <c r="D61" s="119"/>
      <c r="E61" s="119"/>
      <c r="F61" s="119"/>
      <c r="G61" s="119"/>
      <c r="H61" s="119"/>
      <c r="I61" s="119"/>
      <c r="S61" s="118"/>
      <c r="T61" s="118"/>
      <c r="U61" s="118"/>
      <c r="V61" s="118"/>
      <c r="W61" s="118"/>
      <c r="X61" s="118"/>
      <c r="Y61" s="118"/>
      <c r="Z61" s="118"/>
    </row>
    <row r="62" spans="2:26" x14ac:dyDescent="0.25">
      <c r="B62" s="119"/>
      <c r="C62" s="119"/>
      <c r="D62" s="119"/>
      <c r="E62" s="119"/>
      <c r="F62" s="119"/>
      <c r="G62" s="119"/>
      <c r="H62" s="119"/>
      <c r="I62" s="119"/>
      <c r="S62" s="118"/>
      <c r="T62" s="118"/>
      <c r="U62" s="118"/>
      <c r="V62" s="118"/>
      <c r="W62" s="118"/>
      <c r="X62" s="118"/>
      <c r="Y62" s="118"/>
      <c r="Z62" s="118"/>
    </row>
    <row r="63" spans="2:26" x14ac:dyDescent="0.25">
      <c r="B63" s="119"/>
      <c r="C63" s="119"/>
      <c r="D63" s="119"/>
      <c r="E63" s="119"/>
      <c r="F63" s="119"/>
      <c r="G63" s="119"/>
      <c r="H63" s="119"/>
      <c r="I63" s="119"/>
      <c r="S63" s="118"/>
      <c r="T63" s="118"/>
      <c r="U63" s="118"/>
      <c r="V63" s="118"/>
      <c r="W63" s="118"/>
      <c r="X63" s="118"/>
      <c r="Y63" s="118"/>
      <c r="Z63" s="118"/>
    </row>
    <row r="64" spans="2:26" x14ac:dyDescent="0.25">
      <c r="B64" s="119"/>
      <c r="C64" s="119"/>
      <c r="D64" s="119"/>
      <c r="E64" s="119"/>
      <c r="F64" s="119"/>
      <c r="G64" s="119"/>
      <c r="H64" s="119"/>
      <c r="I64" s="119"/>
      <c r="S64" s="118"/>
      <c r="T64" s="118"/>
      <c r="U64" s="118"/>
      <c r="V64" s="118"/>
      <c r="W64" s="118"/>
      <c r="X64" s="118"/>
      <c r="Y64" s="118"/>
      <c r="Z64" s="118"/>
    </row>
    <row r="65" spans="2:26" x14ac:dyDescent="0.25">
      <c r="B65" s="119"/>
      <c r="C65" s="119"/>
      <c r="D65" s="119"/>
      <c r="E65" s="119"/>
      <c r="F65" s="119"/>
      <c r="G65" s="119"/>
      <c r="H65" s="119"/>
      <c r="I65" s="119"/>
      <c r="S65" s="118"/>
      <c r="T65" s="118"/>
      <c r="U65" s="118"/>
      <c r="V65" s="118"/>
      <c r="W65" s="118"/>
      <c r="X65" s="118"/>
      <c r="Y65" s="118"/>
      <c r="Z65" s="118"/>
    </row>
    <row r="66" spans="2:26" x14ac:dyDescent="0.25">
      <c r="B66" s="119"/>
      <c r="C66" s="119"/>
      <c r="D66" s="119"/>
      <c r="E66" s="119"/>
      <c r="F66" s="119"/>
      <c r="G66" s="119"/>
      <c r="H66" s="119"/>
      <c r="I66" s="119"/>
      <c r="S66" s="118"/>
      <c r="T66" s="118"/>
      <c r="U66" s="118"/>
      <c r="V66" s="118"/>
      <c r="W66" s="118"/>
      <c r="X66" s="118"/>
      <c r="Y66" s="118"/>
      <c r="Z66" s="118"/>
    </row>
    <row r="67" spans="2:26" x14ac:dyDescent="0.25">
      <c r="B67" s="119"/>
      <c r="C67" s="119"/>
      <c r="D67" s="119"/>
      <c r="E67" s="119"/>
      <c r="F67" s="119"/>
      <c r="G67" s="119"/>
      <c r="H67" s="119"/>
      <c r="I67" s="119"/>
      <c r="S67" s="118"/>
      <c r="T67" s="118"/>
      <c r="U67" s="118"/>
      <c r="V67" s="118"/>
      <c r="W67" s="118"/>
      <c r="X67" s="118"/>
      <c r="Y67" s="118"/>
      <c r="Z67" s="118"/>
    </row>
    <row r="68" spans="2:26" x14ac:dyDescent="0.25">
      <c r="B68" s="119"/>
      <c r="C68" s="119"/>
      <c r="D68" s="119"/>
      <c r="E68" s="119"/>
      <c r="F68" s="119"/>
      <c r="G68" s="119"/>
      <c r="H68" s="119"/>
      <c r="I68" s="119"/>
      <c r="S68" s="118"/>
      <c r="T68" s="118"/>
      <c r="U68" s="118"/>
      <c r="V68" s="118"/>
      <c r="W68" s="118"/>
      <c r="X68" s="118"/>
      <c r="Y68" s="118"/>
      <c r="Z68" s="118"/>
    </row>
    <row r="69" spans="2:26" x14ac:dyDescent="0.25">
      <c r="B69" s="119"/>
      <c r="C69" s="119"/>
      <c r="D69" s="119"/>
      <c r="E69" s="119"/>
      <c r="F69" s="119"/>
      <c r="G69" s="119"/>
      <c r="H69" s="119"/>
      <c r="I69" s="119"/>
      <c r="S69" s="118"/>
      <c r="T69" s="118"/>
      <c r="U69" s="118"/>
      <c r="V69" s="118"/>
      <c r="W69" s="118"/>
      <c r="X69" s="118"/>
      <c r="Y69" s="118"/>
      <c r="Z69" s="118"/>
    </row>
    <row r="70" spans="2:26" x14ac:dyDescent="0.25">
      <c r="B70" s="119"/>
      <c r="C70" s="119"/>
      <c r="D70" s="119"/>
      <c r="E70" s="119"/>
      <c r="F70" s="119"/>
      <c r="G70" s="119"/>
      <c r="H70" s="119"/>
      <c r="I70" s="119"/>
      <c r="S70" s="118"/>
      <c r="T70" s="118"/>
      <c r="U70" s="118"/>
      <c r="V70" s="118"/>
      <c r="W70" s="118"/>
      <c r="X70" s="118"/>
      <c r="Y70" s="118"/>
      <c r="Z70" s="118"/>
    </row>
    <row r="71" spans="2:26" x14ac:dyDescent="0.25">
      <c r="B71" s="119"/>
      <c r="C71" s="119"/>
      <c r="D71" s="119"/>
      <c r="E71" s="119"/>
      <c r="F71" s="119"/>
      <c r="G71" s="119"/>
      <c r="H71" s="119"/>
      <c r="I71" s="119"/>
      <c r="S71" s="118"/>
      <c r="T71" s="118"/>
      <c r="U71" s="118"/>
      <c r="V71" s="118"/>
      <c r="W71" s="118"/>
      <c r="X71" s="118"/>
      <c r="Y71" s="118"/>
      <c r="Z71" s="118"/>
    </row>
    <row r="72" spans="2:26" x14ac:dyDescent="0.25">
      <c r="B72" s="119"/>
      <c r="C72" s="119"/>
      <c r="D72" s="119"/>
      <c r="E72" s="119"/>
      <c r="F72" s="119"/>
      <c r="G72" s="119"/>
      <c r="H72" s="119"/>
      <c r="I72" s="119"/>
      <c r="S72" s="118"/>
      <c r="T72" s="118"/>
      <c r="U72" s="118"/>
      <c r="V72" s="118"/>
      <c r="W72" s="118"/>
      <c r="X72" s="118"/>
      <c r="Y72" s="118"/>
      <c r="Z72" s="118"/>
    </row>
    <row r="73" spans="2:26" x14ac:dyDescent="0.25">
      <c r="B73" s="119"/>
      <c r="C73" s="119"/>
      <c r="D73" s="119"/>
      <c r="E73" s="119"/>
      <c r="F73" s="119"/>
      <c r="G73" s="119"/>
      <c r="H73" s="119"/>
      <c r="I73" s="119"/>
      <c r="S73" s="118"/>
      <c r="T73" s="118"/>
      <c r="U73" s="118"/>
      <c r="V73" s="118"/>
      <c r="W73" s="118"/>
      <c r="X73" s="118"/>
      <c r="Y73" s="118"/>
      <c r="Z73" s="118"/>
    </row>
    <row r="74" spans="2:26" x14ac:dyDescent="0.25">
      <c r="B74" s="119"/>
      <c r="C74" s="119"/>
      <c r="D74" s="119"/>
      <c r="E74" s="119"/>
      <c r="F74" s="119"/>
      <c r="G74" s="119"/>
      <c r="H74" s="119"/>
      <c r="I74" s="119"/>
      <c r="S74" s="118"/>
      <c r="T74" s="118"/>
      <c r="U74" s="118"/>
      <c r="V74" s="118"/>
      <c r="W74" s="118"/>
      <c r="X74" s="118"/>
      <c r="Y74" s="118"/>
      <c r="Z74" s="118"/>
    </row>
    <row r="75" spans="2:26" x14ac:dyDescent="0.25">
      <c r="B75" s="119"/>
      <c r="C75" s="119"/>
      <c r="D75" s="119"/>
      <c r="E75" s="119"/>
      <c r="F75" s="119"/>
      <c r="G75" s="119"/>
      <c r="H75" s="119"/>
      <c r="I75" s="119"/>
      <c r="S75" s="118"/>
      <c r="T75" s="118"/>
      <c r="U75" s="118"/>
      <c r="V75" s="118"/>
      <c r="W75" s="118"/>
      <c r="X75" s="118"/>
      <c r="Y75" s="118"/>
      <c r="Z75" s="118"/>
    </row>
    <row r="76" spans="2:26" x14ac:dyDescent="0.25">
      <c r="B76" s="119"/>
      <c r="C76" s="119"/>
      <c r="D76" s="119"/>
      <c r="E76" s="119"/>
      <c r="F76" s="119"/>
      <c r="G76" s="119"/>
      <c r="H76" s="119"/>
      <c r="I76" s="119"/>
      <c r="S76" s="118"/>
      <c r="T76" s="118"/>
      <c r="U76" s="118"/>
      <c r="V76" s="118"/>
      <c r="W76" s="118"/>
      <c r="X76" s="118"/>
      <c r="Y76" s="118"/>
      <c r="Z76" s="118"/>
    </row>
    <row r="77" spans="2:26" x14ac:dyDescent="0.25">
      <c r="B77" s="119"/>
      <c r="C77" s="119"/>
      <c r="D77" s="119"/>
      <c r="E77" s="119"/>
      <c r="F77" s="119"/>
      <c r="G77" s="119"/>
      <c r="H77" s="119"/>
      <c r="I77" s="119"/>
      <c r="S77" s="118"/>
      <c r="T77" s="118"/>
      <c r="U77" s="118"/>
      <c r="V77" s="118"/>
      <c r="W77" s="118"/>
      <c r="X77" s="118"/>
      <c r="Y77" s="118"/>
      <c r="Z77" s="118"/>
    </row>
    <row r="78" spans="2:26" x14ac:dyDescent="0.25">
      <c r="B78" s="119"/>
      <c r="C78" s="119"/>
      <c r="D78" s="119"/>
      <c r="E78" s="119"/>
      <c r="F78" s="119"/>
      <c r="G78" s="119"/>
      <c r="H78" s="119"/>
      <c r="I78" s="119"/>
      <c r="S78" s="118"/>
      <c r="T78" s="118"/>
      <c r="U78" s="118"/>
      <c r="V78" s="118"/>
      <c r="W78" s="118"/>
      <c r="X78" s="118"/>
      <c r="Y78" s="118"/>
      <c r="Z78" s="118"/>
    </row>
    <row r="79" spans="2:26" x14ac:dyDescent="0.25">
      <c r="B79" s="119"/>
      <c r="C79" s="119"/>
      <c r="D79" s="119"/>
      <c r="E79" s="119"/>
      <c r="F79" s="119"/>
      <c r="G79" s="119"/>
      <c r="H79" s="119"/>
      <c r="I79" s="119"/>
      <c r="S79" s="118"/>
      <c r="T79" s="118"/>
      <c r="U79" s="118"/>
      <c r="V79" s="118"/>
      <c r="W79" s="118"/>
      <c r="X79" s="118"/>
      <c r="Y79" s="118"/>
      <c r="Z79" s="118"/>
    </row>
    <row r="80" spans="2:26" x14ac:dyDescent="0.25">
      <c r="B80" s="119"/>
      <c r="C80" s="119"/>
      <c r="D80" s="119"/>
      <c r="E80" s="119"/>
      <c r="F80" s="119"/>
      <c r="G80" s="119"/>
      <c r="H80" s="119"/>
      <c r="I80" s="119"/>
      <c r="S80" s="118"/>
      <c r="T80" s="118"/>
      <c r="U80" s="118"/>
      <c r="V80" s="118"/>
      <c r="W80" s="118"/>
      <c r="X80" s="118"/>
      <c r="Y80" s="118"/>
      <c r="Z80" s="118"/>
    </row>
    <row r="81" spans="2:26" x14ac:dyDescent="0.25">
      <c r="B81" s="119"/>
      <c r="C81" s="119"/>
      <c r="D81" s="119"/>
      <c r="E81" s="119"/>
      <c r="F81" s="119"/>
      <c r="G81" s="119"/>
      <c r="H81" s="119"/>
      <c r="I81" s="119"/>
      <c r="S81" s="118"/>
      <c r="T81" s="118"/>
      <c r="U81" s="118"/>
      <c r="V81" s="118"/>
      <c r="W81" s="118"/>
      <c r="X81" s="118"/>
      <c r="Y81" s="118"/>
      <c r="Z81" s="118"/>
    </row>
    <row r="82" spans="2:26" x14ac:dyDescent="0.25">
      <c r="B82" s="119"/>
      <c r="C82" s="119"/>
      <c r="D82" s="119"/>
      <c r="E82" s="119"/>
      <c r="F82" s="119"/>
      <c r="G82" s="119"/>
      <c r="H82" s="119"/>
      <c r="I82" s="119"/>
      <c r="S82" s="118"/>
      <c r="T82" s="118"/>
      <c r="U82" s="118"/>
      <c r="V82" s="118"/>
      <c r="W82" s="118"/>
      <c r="X82" s="118"/>
      <c r="Y82" s="118"/>
      <c r="Z82" s="118"/>
    </row>
    <row r="83" spans="2:26" x14ac:dyDescent="0.25">
      <c r="B83" s="119"/>
      <c r="C83" s="119"/>
      <c r="D83" s="119"/>
      <c r="E83" s="119"/>
      <c r="F83" s="119"/>
      <c r="G83" s="119"/>
      <c r="H83" s="119"/>
      <c r="I83" s="119"/>
      <c r="S83" s="118"/>
      <c r="T83" s="118"/>
      <c r="U83" s="118"/>
      <c r="V83" s="118"/>
      <c r="W83" s="118"/>
      <c r="X83" s="118"/>
      <c r="Y83" s="118"/>
      <c r="Z83" s="118"/>
    </row>
    <row r="84" spans="2:26" x14ac:dyDescent="0.25">
      <c r="B84" s="119"/>
      <c r="C84" s="119"/>
      <c r="D84" s="119"/>
      <c r="E84" s="119"/>
      <c r="F84" s="119"/>
      <c r="G84" s="119"/>
      <c r="H84" s="119"/>
      <c r="I84" s="119"/>
      <c r="S84" s="118"/>
      <c r="T84" s="118"/>
      <c r="U84" s="118"/>
      <c r="V84" s="118"/>
      <c r="W84" s="118"/>
      <c r="X84" s="118"/>
      <c r="Y84" s="118"/>
      <c r="Z84" s="118"/>
    </row>
    <row r="85" spans="2:26" x14ac:dyDescent="0.25">
      <c r="B85" s="119"/>
      <c r="C85" s="119"/>
      <c r="D85" s="119"/>
      <c r="E85" s="119"/>
      <c r="F85" s="119"/>
      <c r="G85" s="119"/>
      <c r="H85" s="119"/>
      <c r="I85" s="119"/>
      <c r="S85" s="118"/>
      <c r="T85" s="118"/>
      <c r="U85" s="118"/>
      <c r="V85" s="118"/>
      <c r="W85" s="118"/>
      <c r="X85" s="118"/>
      <c r="Y85" s="118"/>
      <c r="Z85" s="118"/>
    </row>
    <row r="86" spans="2:26" x14ac:dyDescent="0.25">
      <c r="B86" s="119"/>
      <c r="C86" s="119"/>
      <c r="D86" s="119"/>
      <c r="E86" s="119"/>
      <c r="F86" s="119"/>
      <c r="G86" s="119"/>
      <c r="H86" s="119"/>
      <c r="I86" s="119"/>
      <c r="S86" s="118"/>
      <c r="T86" s="118"/>
      <c r="U86" s="118"/>
      <c r="V86" s="118"/>
      <c r="W86" s="118"/>
      <c r="X86" s="118"/>
      <c r="Y86" s="118"/>
      <c r="Z86" s="118"/>
    </row>
    <row r="87" spans="2:26" x14ac:dyDescent="0.25">
      <c r="B87" s="119"/>
      <c r="C87" s="119"/>
      <c r="D87" s="119"/>
      <c r="E87" s="119"/>
      <c r="F87" s="119"/>
      <c r="G87" s="119"/>
      <c r="H87" s="119"/>
      <c r="I87" s="119"/>
      <c r="S87" s="118"/>
      <c r="T87" s="118"/>
      <c r="U87" s="118"/>
      <c r="V87" s="118"/>
      <c r="W87" s="118"/>
      <c r="X87" s="118"/>
      <c r="Y87" s="118"/>
      <c r="Z87" s="118"/>
    </row>
    <row r="88" spans="2:26" x14ac:dyDescent="0.25">
      <c r="B88" s="119"/>
      <c r="C88" s="119"/>
      <c r="D88" s="119"/>
      <c r="E88" s="119"/>
      <c r="F88" s="119"/>
      <c r="G88" s="119"/>
      <c r="H88" s="119"/>
      <c r="I88" s="119"/>
      <c r="S88" s="118"/>
      <c r="T88" s="118"/>
      <c r="U88" s="118"/>
      <c r="V88" s="118"/>
      <c r="W88" s="118"/>
      <c r="X88" s="118"/>
      <c r="Y88" s="118"/>
      <c r="Z88" s="118"/>
    </row>
    <row r="89" spans="2:26" x14ac:dyDescent="0.25">
      <c r="B89" s="119"/>
      <c r="C89" s="119"/>
      <c r="D89" s="119"/>
      <c r="E89" s="119"/>
      <c r="F89" s="119"/>
      <c r="G89" s="119"/>
      <c r="H89" s="119"/>
      <c r="I89" s="119"/>
      <c r="S89" s="118"/>
      <c r="T89" s="118"/>
      <c r="U89" s="118"/>
      <c r="V89" s="118"/>
      <c r="W89" s="118"/>
      <c r="X89" s="118"/>
      <c r="Y89" s="118"/>
      <c r="Z89" s="118"/>
    </row>
    <row r="90" spans="2:26" x14ac:dyDescent="0.25">
      <c r="B90" s="119"/>
      <c r="C90" s="119"/>
      <c r="D90" s="119"/>
      <c r="E90" s="119"/>
      <c r="F90" s="119"/>
      <c r="G90" s="119"/>
      <c r="H90" s="119"/>
      <c r="I90" s="119"/>
      <c r="S90" s="118"/>
      <c r="T90" s="118"/>
      <c r="U90" s="118"/>
      <c r="V90" s="118"/>
      <c r="W90" s="118"/>
      <c r="X90" s="118"/>
      <c r="Y90" s="118"/>
      <c r="Z90" s="118"/>
    </row>
    <row r="91" spans="2:26" x14ac:dyDescent="0.25">
      <c r="B91" s="119"/>
      <c r="C91" s="119"/>
      <c r="D91" s="119"/>
      <c r="E91" s="119"/>
      <c r="F91" s="119"/>
      <c r="G91" s="119"/>
      <c r="H91" s="119"/>
      <c r="I91" s="119"/>
      <c r="S91" s="118"/>
      <c r="T91" s="118"/>
      <c r="U91" s="118"/>
      <c r="V91" s="118"/>
      <c r="W91" s="118"/>
      <c r="X91" s="118"/>
      <c r="Y91" s="118"/>
      <c r="Z91" s="118"/>
    </row>
    <row r="92" spans="2:26" x14ac:dyDescent="0.25">
      <c r="B92" s="119"/>
      <c r="C92" s="119"/>
      <c r="D92" s="119"/>
      <c r="E92" s="119"/>
      <c r="F92" s="119"/>
      <c r="G92" s="119"/>
      <c r="H92" s="119"/>
      <c r="I92" s="119"/>
      <c r="S92" s="118"/>
      <c r="T92" s="118"/>
      <c r="U92" s="118"/>
      <c r="V92" s="118"/>
      <c r="W92" s="118"/>
      <c r="X92" s="118"/>
      <c r="Y92" s="118"/>
      <c r="Z92" s="118"/>
    </row>
    <row r="93" spans="2:26" x14ac:dyDescent="0.25">
      <c r="B93" s="119"/>
      <c r="C93" s="119"/>
      <c r="D93" s="119"/>
      <c r="E93" s="119"/>
      <c r="F93" s="119"/>
      <c r="G93" s="119"/>
      <c r="H93" s="119"/>
      <c r="I93" s="119"/>
      <c r="S93" s="118"/>
      <c r="T93" s="118"/>
      <c r="U93" s="118"/>
      <c r="V93" s="118"/>
      <c r="W93" s="118"/>
      <c r="X93" s="118"/>
      <c r="Y93" s="118"/>
      <c r="Z93" s="118"/>
    </row>
    <row r="94" spans="2:26" x14ac:dyDescent="0.25">
      <c r="B94" s="119"/>
      <c r="C94" s="119"/>
      <c r="D94" s="119"/>
      <c r="E94" s="119"/>
      <c r="F94" s="119"/>
      <c r="G94" s="119"/>
      <c r="H94" s="119"/>
      <c r="I94" s="119"/>
      <c r="S94" s="118"/>
      <c r="T94" s="118"/>
      <c r="U94" s="118"/>
      <c r="V94" s="118"/>
      <c r="W94" s="118"/>
      <c r="X94" s="118"/>
      <c r="Y94" s="118"/>
      <c r="Z94" s="118"/>
    </row>
    <row r="95" spans="2:26" x14ac:dyDescent="0.25">
      <c r="B95" s="119"/>
      <c r="C95" s="119"/>
      <c r="D95" s="119"/>
      <c r="E95" s="119"/>
      <c r="F95" s="119"/>
      <c r="G95" s="119"/>
      <c r="H95" s="119"/>
      <c r="I95" s="119"/>
      <c r="S95" s="118"/>
      <c r="T95" s="118"/>
      <c r="U95" s="118"/>
      <c r="V95" s="118"/>
      <c r="W95" s="118"/>
      <c r="X95" s="118"/>
      <c r="Y95" s="118"/>
      <c r="Z95" s="118"/>
    </row>
    <row r="96" spans="2:26" x14ac:dyDescent="0.25">
      <c r="B96" s="119"/>
      <c r="C96" s="119"/>
      <c r="D96" s="119"/>
      <c r="E96" s="119"/>
      <c r="F96" s="119"/>
      <c r="G96" s="119"/>
      <c r="H96" s="119"/>
      <c r="I96" s="119"/>
      <c r="S96" s="118"/>
      <c r="T96" s="118"/>
      <c r="U96" s="118"/>
      <c r="V96" s="118"/>
      <c r="W96" s="118"/>
      <c r="X96" s="118"/>
      <c r="Y96" s="118"/>
      <c r="Z96" s="118"/>
    </row>
    <row r="97" spans="2:26" x14ac:dyDescent="0.25">
      <c r="B97" s="119"/>
      <c r="C97" s="119"/>
      <c r="D97" s="119"/>
      <c r="E97" s="119"/>
      <c r="F97" s="119"/>
      <c r="G97" s="119"/>
      <c r="H97" s="119"/>
      <c r="I97" s="119"/>
      <c r="S97" s="118"/>
      <c r="T97" s="118"/>
      <c r="U97" s="118"/>
      <c r="V97" s="118"/>
      <c r="W97" s="118"/>
      <c r="X97" s="118"/>
      <c r="Y97" s="118"/>
      <c r="Z97" s="118"/>
    </row>
    <row r="98" spans="2:26" x14ac:dyDescent="0.25">
      <c r="B98" s="119"/>
      <c r="C98" s="119"/>
      <c r="D98" s="119"/>
      <c r="E98" s="119"/>
      <c r="F98" s="119"/>
      <c r="G98" s="119"/>
      <c r="H98" s="119"/>
      <c r="I98" s="119"/>
      <c r="S98" s="118"/>
      <c r="T98" s="118"/>
      <c r="U98" s="118"/>
      <c r="V98" s="118"/>
      <c r="W98" s="118"/>
      <c r="X98" s="118"/>
      <c r="Y98" s="118"/>
      <c r="Z98" s="118"/>
    </row>
    <row r="99" spans="2:26" x14ac:dyDescent="0.25">
      <c r="B99" s="119"/>
      <c r="C99" s="119"/>
      <c r="D99" s="119"/>
      <c r="E99" s="119"/>
      <c r="F99" s="119"/>
      <c r="G99" s="119"/>
      <c r="H99" s="119"/>
      <c r="I99" s="119"/>
      <c r="S99" s="118"/>
      <c r="T99" s="118"/>
      <c r="U99" s="118"/>
      <c r="V99" s="118"/>
      <c r="W99" s="118"/>
      <c r="X99" s="118"/>
      <c r="Y99" s="118"/>
      <c r="Z99" s="118"/>
    </row>
    <row r="100" spans="2:26" x14ac:dyDescent="0.25">
      <c r="B100" s="119"/>
      <c r="C100" s="119"/>
      <c r="D100" s="119"/>
      <c r="E100" s="119"/>
      <c r="F100" s="119"/>
      <c r="G100" s="119"/>
      <c r="H100" s="119"/>
      <c r="I100" s="119"/>
      <c r="S100" s="118"/>
      <c r="T100" s="118"/>
      <c r="U100" s="118"/>
      <c r="V100" s="118"/>
      <c r="W100" s="118"/>
      <c r="X100" s="118"/>
      <c r="Y100" s="118"/>
      <c r="Z100" s="118"/>
    </row>
    <row r="101" spans="2:26" x14ac:dyDescent="0.25">
      <c r="B101" s="119"/>
      <c r="C101" s="119"/>
      <c r="D101" s="119"/>
      <c r="E101" s="119"/>
      <c r="F101" s="119"/>
      <c r="G101" s="119"/>
      <c r="H101" s="119"/>
      <c r="I101" s="119"/>
      <c r="S101" s="118"/>
      <c r="T101" s="118"/>
      <c r="U101" s="118"/>
      <c r="V101" s="118"/>
      <c r="W101" s="118"/>
      <c r="X101" s="118"/>
      <c r="Y101" s="118"/>
      <c r="Z101" s="118"/>
    </row>
    <row r="102" spans="2:26" x14ac:dyDescent="0.25">
      <c r="B102" s="119"/>
      <c r="C102" s="119"/>
      <c r="D102" s="119"/>
      <c r="E102" s="119"/>
      <c r="F102" s="119"/>
      <c r="G102" s="119"/>
      <c r="H102" s="119"/>
      <c r="I102" s="119"/>
      <c r="S102" s="118"/>
      <c r="T102" s="118"/>
      <c r="U102" s="118"/>
      <c r="V102" s="118"/>
      <c r="W102" s="118"/>
      <c r="X102" s="118"/>
      <c r="Y102" s="118"/>
      <c r="Z102" s="118"/>
    </row>
    <row r="103" spans="2:26" x14ac:dyDescent="0.25">
      <c r="B103" s="119"/>
      <c r="C103" s="119"/>
      <c r="D103" s="119"/>
      <c r="E103" s="119"/>
      <c r="F103" s="119"/>
      <c r="G103" s="119"/>
      <c r="H103" s="119"/>
      <c r="I103" s="119"/>
      <c r="S103" s="118"/>
      <c r="T103" s="118"/>
      <c r="U103" s="118"/>
      <c r="V103" s="118"/>
      <c r="W103" s="118"/>
      <c r="X103" s="118"/>
      <c r="Y103" s="118"/>
      <c r="Z103" s="118"/>
    </row>
    <row r="104" spans="2:26" x14ac:dyDescent="0.25">
      <c r="B104" s="119"/>
      <c r="C104" s="119"/>
      <c r="D104" s="119"/>
      <c r="E104" s="119"/>
      <c r="F104" s="119"/>
      <c r="G104" s="119"/>
      <c r="H104" s="119"/>
      <c r="I104" s="119"/>
      <c r="S104" s="118"/>
      <c r="T104" s="118"/>
      <c r="U104" s="118"/>
      <c r="V104" s="118"/>
      <c r="W104" s="118"/>
      <c r="X104" s="118"/>
      <c r="Y104" s="118"/>
      <c r="Z104" s="118"/>
    </row>
    <row r="105" spans="2:26" x14ac:dyDescent="0.25">
      <c r="B105" s="119"/>
      <c r="C105" s="119"/>
      <c r="D105" s="119"/>
      <c r="E105" s="119"/>
      <c r="F105" s="119"/>
      <c r="G105" s="119"/>
      <c r="H105" s="119"/>
      <c r="I105" s="119"/>
      <c r="S105" s="118"/>
      <c r="T105" s="118"/>
      <c r="U105" s="118"/>
      <c r="V105" s="118"/>
      <c r="W105" s="118"/>
      <c r="X105" s="118"/>
      <c r="Y105" s="118"/>
      <c r="Z105" s="118"/>
    </row>
    <row r="106" spans="2:26" x14ac:dyDescent="0.25">
      <c r="B106" s="119"/>
      <c r="C106" s="119"/>
      <c r="D106" s="119"/>
      <c r="E106" s="119"/>
      <c r="F106" s="119"/>
      <c r="G106" s="119"/>
      <c r="H106" s="119"/>
      <c r="I106" s="119"/>
      <c r="S106" s="118"/>
      <c r="T106" s="118"/>
      <c r="U106" s="118"/>
      <c r="V106" s="118"/>
      <c r="W106" s="118"/>
      <c r="X106" s="118"/>
      <c r="Y106" s="118"/>
      <c r="Z106" s="118"/>
    </row>
    <row r="107" spans="2:26" x14ac:dyDescent="0.25">
      <c r="B107" s="119"/>
      <c r="C107" s="119"/>
      <c r="D107" s="119"/>
      <c r="E107" s="119"/>
      <c r="F107" s="119"/>
      <c r="G107" s="119"/>
      <c r="H107" s="119"/>
      <c r="I107" s="119"/>
      <c r="S107" s="118"/>
      <c r="T107" s="118"/>
      <c r="U107" s="118"/>
      <c r="V107" s="118"/>
      <c r="W107" s="118"/>
      <c r="X107" s="118"/>
      <c r="Y107" s="118"/>
      <c r="Z107" s="118"/>
    </row>
    <row r="108" spans="2:26" x14ac:dyDescent="0.25">
      <c r="B108" s="119"/>
      <c r="C108" s="119"/>
      <c r="D108" s="119"/>
      <c r="E108" s="119"/>
      <c r="F108" s="119"/>
      <c r="G108" s="119"/>
      <c r="H108" s="119"/>
      <c r="I108" s="119"/>
      <c r="S108" s="118"/>
      <c r="T108" s="118"/>
      <c r="U108" s="118"/>
      <c r="V108" s="118"/>
      <c r="W108" s="118"/>
      <c r="X108" s="118"/>
      <c r="Y108" s="118"/>
      <c r="Z108" s="118"/>
    </row>
    <row r="109" spans="2:26" x14ac:dyDescent="0.25">
      <c r="B109" s="119"/>
      <c r="C109" s="119"/>
      <c r="D109" s="119"/>
      <c r="E109" s="119"/>
      <c r="F109" s="119"/>
      <c r="G109" s="119"/>
      <c r="H109" s="119"/>
      <c r="I109" s="119"/>
      <c r="S109" s="118"/>
      <c r="T109" s="118"/>
      <c r="U109" s="118"/>
      <c r="V109" s="118"/>
      <c r="W109" s="118"/>
      <c r="X109" s="118"/>
      <c r="Y109" s="118"/>
      <c r="Z109" s="118"/>
    </row>
    <row r="110" spans="2:26" x14ac:dyDescent="0.25">
      <c r="B110" s="119"/>
      <c r="C110" s="119"/>
      <c r="D110" s="119"/>
      <c r="E110" s="119"/>
      <c r="F110" s="119"/>
      <c r="G110" s="119"/>
      <c r="H110" s="119"/>
      <c r="I110" s="119"/>
      <c r="S110" s="118"/>
      <c r="T110" s="118"/>
      <c r="U110" s="118"/>
      <c r="V110" s="118"/>
      <c r="W110" s="118"/>
      <c r="X110" s="118"/>
      <c r="Y110" s="118"/>
      <c r="Z110" s="118"/>
    </row>
    <row r="111" spans="2:26" x14ac:dyDescent="0.25">
      <c r="B111" s="119"/>
      <c r="C111" s="119"/>
      <c r="D111" s="119"/>
      <c r="E111" s="119"/>
      <c r="F111" s="119"/>
      <c r="G111" s="119"/>
      <c r="H111" s="119"/>
      <c r="I111" s="119"/>
      <c r="S111" s="118"/>
      <c r="T111" s="118"/>
      <c r="U111" s="118"/>
      <c r="V111" s="118"/>
      <c r="W111" s="118"/>
      <c r="X111" s="118"/>
      <c r="Y111" s="118"/>
      <c r="Z111" s="118"/>
    </row>
    <row r="112" spans="2:26" x14ac:dyDescent="0.25">
      <c r="B112" s="119"/>
      <c r="C112" s="119"/>
      <c r="D112" s="119"/>
      <c r="E112" s="119"/>
      <c r="F112" s="119"/>
      <c r="G112" s="119"/>
      <c r="H112" s="119"/>
      <c r="I112" s="119"/>
      <c r="S112" s="118"/>
      <c r="T112" s="118"/>
      <c r="U112" s="118"/>
      <c r="V112" s="118"/>
      <c r="W112" s="118"/>
      <c r="X112" s="118"/>
      <c r="Y112" s="118"/>
      <c r="Z112" s="118"/>
    </row>
    <row r="113" spans="2:26" x14ac:dyDescent="0.25">
      <c r="B113" s="119"/>
      <c r="C113" s="119"/>
      <c r="D113" s="119"/>
      <c r="E113" s="119"/>
      <c r="F113" s="119"/>
      <c r="G113" s="119"/>
      <c r="H113" s="119"/>
      <c r="I113" s="119"/>
      <c r="S113" s="118"/>
      <c r="T113" s="118"/>
      <c r="U113" s="118"/>
      <c r="V113" s="118"/>
      <c r="W113" s="118"/>
      <c r="X113" s="118"/>
      <c r="Y113" s="118"/>
      <c r="Z113" s="118"/>
    </row>
    <row r="114" spans="2:26" x14ac:dyDescent="0.25">
      <c r="B114" s="119"/>
      <c r="C114" s="119"/>
      <c r="D114" s="119"/>
      <c r="E114" s="119"/>
      <c r="F114" s="119"/>
      <c r="G114" s="119"/>
      <c r="H114" s="119"/>
      <c r="I114" s="119"/>
      <c r="S114" s="118"/>
      <c r="T114" s="118"/>
      <c r="U114" s="118"/>
      <c r="V114" s="118"/>
      <c r="W114" s="118"/>
      <c r="X114" s="118"/>
      <c r="Y114" s="118"/>
      <c r="Z114" s="118"/>
    </row>
    <row r="115" spans="2:26" x14ac:dyDescent="0.25">
      <c r="B115" s="119"/>
      <c r="C115" s="119"/>
      <c r="D115" s="119"/>
      <c r="E115" s="119"/>
      <c r="F115" s="119"/>
      <c r="G115" s="119"/>
      <c r="H115" s="119"/>
      <c r="I115" s="119"/>
      <c r="S115" s="118"/>
      <c r="T115" s="118"/>
      <c r="U115" s="118"/>
      <c r="V115" s="118"/>
      <c r="W115" s="118"/>
      <c r="X115" s="118"/>
      <c r="Y115" s="118"/>
      <c r="Z115" s="118"/>
    </row>
    <row r="116" spans="2:26" x14ac:dyDescent="0.25">
      <c r="B116" s="119"/>
      <c r="C116" s="119"/>
      <c r="D116" s="119"/>
      <c r="E116" s="119"/>
      <c r="F116" s="119"/>
      <c r="G116" s="119"/>
      <c r="H116" s="119"/>
      <c r="I116" s="119"/>
      <c r="S116" s="118"/>
      <c r="T116" s="118"/>
      <c r="U116" s="118"/>
      <c r="V116" s="118"/>
      <c r="W116" s="118"/>
      <c r="X116" s="118"/>
      <c r="Y116" s="118"/>
      <c r="Z116" s="118"/>
    </row>
    <row r="117" spans="2:26" x14ac:dyDescent="0.25">
      <c r="B117" s="119"/>
      <c r="C117" s="119"/>
      <c r="D117" s="119"/>
      <c r="E117" s="119"/>
      <c r="F117" s="119"/>
      <c r="G117" s="119"/>
      <c r="H117" s="119"/>
      <c r="I117" s="119"/>
      <c r="S117" s="118"/>
      <c r="T117" s="118"/>
      <c r="U117" s="118"/>
      <c r="V117" s="118"/>
      <c r="W117" s="118"/>
      <c r="X117" s="118"/>
      <c r="Y117" s="118"/>
      <c r="Z117" s="118"/>
    </row>
    <row r="118" spans="2:26" x14ac:dyDescent="0.25">
      <c r="B118" s="119"/>
      <c r="C118" s="119"/>
      <c r="D118" s="119"/>
      <c r="E118" s="119"/>
      <c r="F118" s="119"/>
      <c r="G118" s="119"/>
      <c r="H118" s="119"/>
      <c r="I118" s="119"/>
      <c r="S118" s="118"/>
      <c r="T118" s="118"/>
      <c r="U118" s="118"/>
      <c r="V118" s="118"/>
      <c r="W118" s="118"/>
      <c r="X118" s="118"/>
      <c r="Y118" s="118"/>
      <c r="Z118" s="118"/>
    </row>
    <row r="119" spans="2:26" x14ac:dyDescent="0.25">
      <c r="B119" s="119"/>
      <c r="C119" s="119"/>
      <c r="D119" s="119"/>
      <c r="E119" s="119"/>
      <c r="F119" s="119"/>
      <c r="G119" s="119"/>
      <c r="H119" s="119"/>
      <c r="I119" s="119"/>
      <c r="S119" s="118"/>
      <c r="T119" s="118"/>
      <c r="U119" s="118"/>
      <c r="V119" s="118"/>
      <c r="W119" s="118"/>
      <c r="X119" s="118"/>
      <c r="Y119" s="118"/>
      <c r="Z119" s="118"/>
    </row>
    <row r="120" spans="2:26" x14ac:dyDescent="0.25">
      <c r="B120" s="119"/>
      <c r="C120" s="119"/>
      <c r="D120" s="119"/>
      <c r="E120" s="119"/>
      <c r="F120" s="119"/>
      <c r="G120" s="119"/>
      <c r="H120" s="119"/>
      <c r="I120" s="119"/>
      <c r="S120" s="118"/>
      <c r="T120" s="118"/>
      <c r="U120" s="118"/>
      <c r="V120" s="118"/>
      <c r="W120" s="118"/>
      <c r="X120" s="118"/>
      <c r="Y120" s="118"/>
      <c r="Z120" s="118"/>
    </row>
    <row r="121" spans="2:26" x14ac:dyDescent="0.25">
      <c r="B121" s="119"/>
      <c r="C121" s="119"/>
      <c r="D121" s="119"/>
      <c r="E121" s="119"/>
      <c r="F121" s="119"/>
      <c r="G121" s="119"/>
      <c r="H121" s="119"/>
      <c r="I121" s="119"/>
      <c r="S121" s="118"/>
      <c r="T121" s="118"/>
      <c r="U121" s="118"/>
      <c r="V121" s="118"/>
      <c r="W121" s="118"/>
      <c r="X121" s="118"/>
      <c r="Y121" s="118"/>
      <c r="Z121" s="118"/>
    </row>
    <row r="122" spans="2:26" x14ac:dyDescent="0.25">
      <c r="B122" s="119"/>
      <c r="C122" s="119"/>
      <c r="D122" s="119"/>
      <c r="E122" s="119"/>
      <c r="F122" s="119"/>
      <c r="G122" s="119"/>
      <c r="H122" s="119"/>
      <c r="I122" s="119"/>
      <c r="S122" s="118"/>
      <c r="T122" s="118"/>
      <c r="U122" s="118"/>
      <c r="V122" s="118"/>
      <c r="W122" s="118"/>
      <c r="X122" s="118"/>
      <c r="Y122" s="118"/>
      <c r="Z122" s="118"/>
    </row>
    <row r="123" spans="2:26" x14ac:dyDescent="0.25">
      <c r="B123" s="119"/>
      <c r="C123" s="119"/>
      <c r="D123" s="119"/>
      <c r="E123" s="119"/>
      <c r="F123" s="119"/>
      <c r="G123" s="119"/>
      <c r="H123" s="119"/>
      <c r="I123" s="119"/>
      <c r="S123" s="118"/>
      <c r="T123" s="118"/>
      <c r="U123" s="118"/>
      <c r="V123" s="118"/>
      <c r="W123" s="118"/>
      <c r="X123" s="118"/>
      <c r="Y123" s="118"/>
      <c r="Z123" s="118"/>
    </row>
    <row r="124" spans="2:26" x14ac:dyDescent="0.25">
      <c r="B124" s="119"/>
      <c r="C124" s="119"/>
      <c r="D124" s="119"/>
      <c r="E124" s="119"/>
      <c r="F124" s="119"/>
      <c r="G124" s="119"/>
      <c r="H124" s="119"/>
      <c r="I124" s="119"/>
      <c r="S124" s="118"/>
      <c r="T124" s="118"/>
      <c r="U124" s="118"/>
      <c r="V124" s="118"/>
      <c r="W124" s="118"/>
      <c r="X124" s="118"/>
      <c r="Y124" s="118"/>
      <c r="Z124" s="118"/>
    </row>
    <row r="125" spans="2:26" x14ac:dyDescent="0.25">
      <c r="B125" s="119"/>
      <c r="C125" s="119"/>
      <c r="D125" s="119"/>
      <c r="E125" s="119"/>
      <c r="F125" s="119"/>
      <c r="G125" s="119"/>
      <c r="H125" s="119"/>
      <c r="I125" s="119"/>
      <c r="S125" s="118"/>
      <c r="T125" s="118"/>
      <c r="U125" s="118"/>
      <c r="V125" s="118"/>
      <c r="W125" s="118"/>
      <c r="X125" s="118"/>
      <c r="Y125" s="118"/>
      <c r="Z125" s="118"/>
    </row>
    <row r="126" spans="2:26" x14ac:dyDescent="0.25">
      <c r="B126" s="119"/>
      <c r="C126" s="119"/>
      <c r="D126" s="119"/>
      <c r="E126" s="119"/>
      <c r="F126" s="119"/>
      <c r="G126" s="119"/>
      <c r="H126" s="119"/>
      <c r="I126" s="119"/>
      <c r="S126" s="118"/>
      <c r="T126" s="118"/>
      <c r="U126" s="118"/>
      <c r="V126" s="118"/>
      <c r="W126" s="118"/>
      <c r="X126" s="118"/>
      <c r="Y126" s="118"/>
      <c r="Z126" s="118"/>
    </row>
    <row r="127" spans="2:26" x14ac:dyDescent="0.25">
      <c r="B127" s="119"/>
      <c r="C127" s="119"/>
      <c r="D127" s="119"/>
      <c r="E127" s="119"/>
      <c r="F127" s="119"/>
      <c r="G127" s="119"/>
      <c r="H127" s="119"/>
      <c r="I127" s="119"/>
      <c r="S127" s="118"/>
      <c r="T127" s="118"/>
      <c r="U127" s="118"/>
      <c r="V127" s="118"/>
      <c r="W127" s="118"/>
      <c r="X127" s="118"/>
      <c r="Y127" s="118"/>
      <c r="Z127" s="118"/>
    </row>
    <row r="128" spans="2:26" x14ac:dyDescent="0.25">
      <c r="B128" s="119"/>
      <c r="C128" s="119"/>
      <c r="D128" s="119"/>
      <c r="E128" s="119"/>
      <c r="F128" s="119"/>
      <c r="G128" s="119"/>
      <c r="H128" s="119"/>
      <c r="I128" s="119"/>
      <c r="S128" s="118"/>
      <c r="T128" s="118"/>
      <c r="U128" s="118"/>
      <c r="V128" s="118"/>
      <c r="W128" s="118"/>
      <c r="X128" s="118"/>
      <c r="Y128" s="118"/>
      <c r="Z128" s="118"/>
    </row>
    <row r="129" spans="2:26" x14ac:dyDescent="0.25">
      <c r="B129" s="119"/>
      <c r="C129" s="119"/>
      <c r="D129" s="119"/>
      <c r="E129" s="119"/>
      <c r="F129" s="119"/>
      <c r="G129" s="119"/>
      <c r="H129" s="119"/>
      <c r="I129" s="119"/>
      <c r="S129" s="118"/>
      <c r="T129" s="118"/>
      <c r="U129" s="118"/>
      <c r="V129" s="118"/>
      <c r="W129" s="118"/>
      <c r="X129" s="118"/>
      <c r="Y129" s="118"/>
      <c r="Z129" s="118"/>
    </row>
    <row r="130" spans="2:26" x14ac:dyDescent="0.25">
      <c r="B130" s="119"/>
      <c r="C130" s="119"/>
      <c r="D130" s="119"/>
      <c r="E130" s="119"/>
      <c r="F130" s="119"/>
      <c r="G130" s="119"/>
      <c r="H130" s="119"/>
      <c r="I130" s="119"/>
      <c r="S130" s="118"/>
      <c r="T130" s="118"/>
      <c r="U130" s="118"/>
      <c r="V130" s="118"/>
      <c r="W130" s="118"/>
      <c r="X130" s="118"/>
      <c r="Y130" s="118"/>
      <c r="Z130" s="118"/>
    </row>
    <row r="131" spans="2:26" x14ac:dyDescent="0.25">
      <c r="B131" s="119"/>
      <c r="C131" s="119"/>
      <c r="D131" s="119"/>
      <c r="E131" s="119"/>
      <c r="F131" s="119"/>
      <c r="G131" s="119"/>
      <c r="H131" s="119"/>
      <c r="I131" s="119"/>
      <c r="S131" s="118"/>
      <c r="T131" s="118"/>
      <c r="U131" s="118"/>
      <c r="V131" s="118"/>
      <c r="W131" s="118"/>
      <c r="X131" s="118"/>
      <c r="Y131" s="118"/>
      <c r="Z131" s="118"/>
    </row>
    <row r="132" spans="2:26" x14ac:dyDescent="0.25">
      <c r="B132" s="119"/>
      <c r="C132" s="119"/>
      <c r="D132" s="119"/>
      <c r="E132" s="119"/>
      <c r="F132" s="119"/>
      <c r="G132" s="119"/>
      <c r="H132" s="119"/>
      <c r="I132" s="119"/>
      <c r="S132" s="118"/>
      <c r="T132" s="118"/>
      <c r="U132" s="118"/>
      <c r="V132" s="118"/>
      <c r="W132" s="118"/>
      <c r="X132" s="118"/>
      <c r="Y132" s="118"/>
      <c r="Z132" s="118"/>
    </row>
    <row r="133" spans="2:26" x14ac:dyDescent="0.25">
      <c r="B133" s="119"/>
      <c r="C133" s="119"/>
      <c r="D133" s="119"/>
      <c r="E133" s="119"/>
      <c r="F133" s="119"/>
      <c r="G133" s="119"/>
      <c r="H133" s="119"/>
      <c r="I133" s="119"/>
      <c r="S133" s="118"/>
      <c r="T133" s="118"/>
      <c r="U133" s="118"/>
      <c r="V133" s="118"/>
      <c r="W133" s="118"/>
      <c r="X133" s="118"/>
      <c r="Y133" s="118"/>
      <c r="Z133" s="118"/>
    </row>
    <row r="134" spans="2:26" x14ac:dyDescent="0.25">
      <c r="B134" s="119"/>
      <c r="C134" s="119"/>
      <c r="D134" s="119"/>
      <c r="E134" s="119"/>
      <c r="F134" s="119"/>
      <c r="G134" s="119"/>
      <c r="H134" s="119"/>
      <c r="I134" s="119"/>
      <c r="S134" s="118"/>
      <c r="T134" s="118"/>
      <c r="U134" s="118"/>
      <c r="V134" s="118"/>
      <c r="W134" s="118"/>
      <c r="X134" s="118"/>
      <c r="Y134" s="118"/>
      <c r="Z134" s="118"/>
    </row>
    <row r="135" spans="2:26" x14ac:dyDescent="0.25">
      <c r="B135" s="119"/>
      <c r="C135" s="119"/>
      <c r="D135" s="119"/>
      <c r="E135" s="119"/>
      <c r="F135" s="119"/>
      <c r="G135" s="119"/>
      <c r="H135" s="119"/>
      <c r="I135" s="119"/>
      <c r="S135" s="118"/>
      <c r="T135" s="118"/>
      <c r="U135" s="118"/>
      <c r="V135" s="118"/>
      <c r="W135" s="118"/>
      <c r="X135" s="118"/>
      <c r="Y135" s="118"/>
      <c r="Z135" s="118"/>
    </row>
    <row r="136" spans="2:26" x14ac:dyDescent="0.25">
      <c r="B136" s="119"/>
      <c r="C136" s="119"/>
      <c r="D136" s="119"/>
      <c r="E136" s="119"/>
      <c r="F136" s="119"/>
      <c r="G136" s="119"/>
      <c r="H136" s="119"/>
      <c r="I136" s="119"/>
      <c r="S136" s="118"/>
      <c r="T136" s="118"/>
      <c r="U136" s="118"/>
      <c r="V136" s="118"/>
      <c r="W136" s="118"/>
      <c r="X136" s="118"/>
      <c r="Y136" s="118"/>
      <c r="Z136" s="118"/>
    </row>
    <row r="137" spans="2:26" x14ac:dyDescent="0.25">
      <c r="B137" s="119"/>
      <c r="C137" s="119"/>
      <c r="D137" s="119"/>
      <c r="E137" s="119"/>
      <c r="F137" s="119"/>
      <c r="G137" s="119"/>
      <c r="H137" s="119"/>
      <c r="I137" s="119"/>
      <c r="S137" s="118"/>
      <c r="T137" s="118"/>
      <c r="U137" s="118"/>
      <c r="V137" s="118"/>
      <c r="W137" s="118"/>
      <c r="X137" s="118"/>
      <c r="Y137" s="118"/>
      <c r="Z137" s="118"/>
    </row>
    <row r="138" spans="2:26" x14ac:dyDescent="0.25">
      <c r="B138" s="119"/>
      <c r="C138" s="119"/>
      <c r="D138" s="119"/>
      <c r="E138" s="119"/>
      <c r="F138" s="119"/>
      <c r="G138" s="119"/>
      <c r="H138" s="119"/>
      <c r="I138" s="119"/>
      <c r="S138" s="118"/>
      <c r="T138" s="118"/>
      <c r="U138" s="118"/>
      <c r="V138" s="118"/>
      <c r="W138" s="118"/>
      <c r="X138" s="118"/>
      <c r="Y138" s="118"/>
      <c r="Z138" s="118"/>
    </row>
    <row r="139" spans="2:26" x14ac:dyDescent="0.25">
      <c r="B139" s="119"/>
      <c r="C139" s="119"/>
      <c r="D139" s="119"/>
      <c r="E139" s="119"/>
      <c r="F139" s="119"/>
      <c r="G139" s="119"/>
      <c r="H139" s="119"/>
      <c r="I139" s="119"/>
      <c r="S139" s="118"/>
      <c r="T139" s="118"/>
      <c r="U139" s="118"/>
      <c r="V139" s="118"/>
      <c r="W139" s="118"/>
      <c r="X139" s="118"/>
      <c r="Y139" s="118"/>
      <c r="Z139" s="118"/>
    </row>
    <row r="140" spans="2:26" x14ac:dyDescent="0.25">
      <c r="B140" s="119"/>
      <c r="C140" s="119"/>
      <c r="D140" s="119"/>
      <c r="E140" s="119"/>
      <c r="F140" s="119"/>
      <c r="G140" s="119"/>
      <c r="H140" s="119"/>
      <c r="I140" s="119"/>
      <c r="S140" s="118"/>
      <c r="T140" s="118"/>
      <c r="U140" s="118"/>
      <c r="V140" s="118"/>
      <c r="W140" s="118"/>
      <c r="X140" s="118"/>
      <c r="Y140" s="118"/>
      <c r="Z140" s="118"/>
    </row>
    <row r="141" spans="2:26" x14ac:dyDescent="0.25">
      <c r="B141" s="119"/>
      <c r="C141" s="119"/>
      <c r="D141" s="119"/>
      <c r="E141" s="119"/>
      <c r="F141" s="119"/>
      <c r="G141" s="119"/>
      <c r="H141" s="119"/>
      <c r="I141" s="119"/>
      <c r="S141" s="118"/>
      <c r="T141" s="118"/>
      <c r="U141" s="118"/>
      <c r="V141" s="118"/>
      <c r="W141" s="118"/>
      <c r="X141" s="118"/>
      <c r="Y141" s="118"/>
      <c r="Z141" s="118"/>
    </row>
    <row r="142" spans="2:26" x14ac:dyDescent="0.25">
      <c r="B142" s="119"/>
      <c r="C142" s="119"/>
      <c r="D142" s="119"/>
      <c r="E142" s="119"/>
      <c r="F142" s="119"/>
      <c r="G142" s="119"/>
      <c r="H142" s="119"/>
      <c r="I142" s="119"/>
      <c r="S142" s="118"/>
      <c r="T142" s="118"/>
      <c r="U142" s="118"/>
      <c r="V142" s="118"/>
      <c r="W142" s="118"/>
      <c r="X142" s="118"/>
      <c r="Y142" s="118"/>
      <c r="Z142" s="118"/>
    </row>
    <row r="143" spans="2:26" x14ac:dyDescent="0.25">
      <c r="B143" s="119"/>
      <c r="C143" s="119"/>
      <c r="D143" s="119"/>
      <c r="E143" s="119"/>
      <c r="F143" s="119"/>
      <c r="G143" s="119"/>
      <c r="H143" s="119"/>
      <c r="I143" s="119"/>
      <c r="S143" s="118"/>
      <c r="T143" s="118"/>
      <c r="U143" s="118"/>
      <c r="V143" s="118"/>
      <c r="W143" s="118"/>
      <c r="X143" s="118"/>
      <c r="Y143" s="118"/>
      <c r="Z143" s="118"/>
    </row>
    <row r="144" spans="2:26" x14ac:dyDescent="0.25">
      <c r="B144" s="119"/>
      <c r="C144" s="119"/>
      <c r="D144" s="119"/>
      <c r="E144" s="119"/>
      <c r="F144" s="119"/>
      <c r="G144" s="119"/>
      <c r="H144" s="119"/>
      <c r="I144" s="119"/>
      <c r="S144" s="118"/>
      <c r="T144" s="118"/>
      <c r="U144" s="118"/>
      <c r="V144" s="118"/>
      <c r="W144" s="118"/>
      <c r="X144" s="118"/>
      <c r="Y144" s="118"/>
      <c r="Z144" s="118"/>
    </row>
    <row r="145" spans="2:26" x14ac:dyDescent="0.25">
      <c r="B145" s="119"/>
      <c r="C145" s="119"/>
      <c r="D145" s="119"/>
      <c r="E145" s="119"/>
      <c r="F145" s="119"/>
      <c r="G145" s="119"/>
      <c r="H145" s="119"/>
      <c r="I145" s="119"/>
      <c r="S145" s="118"/>
      <c r="T145" s="118"/>
      <c r="U145" s="118"/>
      <c r="V145" s="118"/>
      <c r="W145" s="118"/>
      <c r="X145" s="118"/>
      <c r="Y145" s="118"/>
      <c r="Z145" s="118"/>
    </row>
    <row r="146" spans="2:26" x14ac:dyDescent="0.25">
      <c r="B146" s="119"/>
      <c r="C146" s="119"/>
      <c r="D146" s="119"/>
      <c r="E146" s="119"/>
      <c r="F146" s="119"/>
      <c r="G146" s="119"/>
      <c r="H146" s="119"/>
      <c r="I146" s="119"/>
      <c r="S146" s="118"/>
      <c r="T146" s="118"/>
      <c r="U146" s="118"/>
      <c r="V146" s="118"/>
      <c r="W146" s="118"/>
      <c r="X146" s="118"/>
      <c r="Y146" s="118"/>
      <c r="Z146" s="118"/>
    </row>
    <row r="147" spans="2:26" x14ac:dyDescent="0.25">
      <c r="B147" s="119"/>
      <c r="C147" s="119"/>
      <c r="D147" s="119"/>
      <c r="E147" s="119"/>
      <c r="F147" s="119"/>
      <c r="G147" s="119"/>
      <c r="H147" s="119"/>
      <c r="I147" s="119"/>
      <c r="S147" s="118"/>
      <c r="T147" s="118"/>
      <c r="U147" s="118"/>
      <c r="V147" s="118"/>
      <c r="W147" s="118"/>
      <c r="X147" s="118"/>
      <c r="Y147" s="118"/>
      <c r="Z147" s="118"/>
    </row>
    <row r="148" spans="2:26" x14ac:dyDescent="0.25">
      <c r="B148" s="119"/>
      <c r="C148" s="119"/>
      <c r="D148" s="119"/>
      <c r="E148" s="119"/>
      <c r="F148" s="119"/>
      <c r="G148" s="119"/>
      <c r="H148" s="119"/>
      <c r="I148" s="119"/>
      <c r="S148" s="118"/>
      <c r="T148" s="118"/>
      <c r="U148" s="118"/>
      <c r="V148" s="118"/>
      <c r="W148" s="118"/>
      <c r="X148" s="118"/>
      <c r="Y148" s="118"/>
      <c r="Z148" s="118"/>
    </row>
    <row r="149" spans="2:26" x14ac:dyDescent="0.25">
      <c r="B149" s="119"/>
      <c r="C149" s="119"/>
      <c r="D149" s="119"/>
      <c r="E149" s="119"/>
      <c r="F149" s="119"/>
      <c r="G149" s="119"/>
      <c r="H149" s="119"/>
      <c r="I149" s="119"/>
      <c r="S149" s="118"/>
      <c r="T149" s="118"/>
      <c r="U149" s="118"/>
      <c r="V149" s="118"/>
      <c r="W149" s="118"/>
      <c r="X149" s="118"/>
      <c r="Y149" s="118"/>
      <c r="Z149" s="118"/>
    </row>
    <row r="150" spans="2:26" x14ac:dyDescent="0.25">
      <c r="B150" s="119"/>
      <c r="C150" s="119"/>
      <c r="D150" s="119"/>
      <c r="E150" s="119"/>
      <c r="F150" s="119"/>
      <c r="G150" s="119"/>
      <c r="H150" s="119"/>
      <c r="I150" s="119"/>
      <c r="S150" s="118"/>
      <c r="T150" s="118"/>
      <c r="U150" s="118"/>
      <c r="V150" s="118"/>
      <c r="W150" s="118"/>
      <c r="X150" s="118"/>
      <c r="Y150" s="118"/>
      <c r="Z150" s="118"/>
    </row>
    <row r="151" spans="2:26" x14ac:dyDescent="0.25">
      <c r="B151" s="119"/>
      <c r="C151" s="119"/>
      <c r="D151" s="119"/>
      <c r="E151" s="119"/>
      <c r="F151" s="119"/>
      <c r="G151" s="119"/>
      <c r="H151" s="119"/>
      <c r="I151" s="119"/>
      <c r="S151" s="118"/>
      <c r="T151" s="118"/>
      <c r="U151" s="118"/>
      <c r="V151" s="118"/>
      <c r="W151" s="118"/>
      <c r="X151" s="118"/>
      <c r="Y151" s="118"/>
      <c r="Z151" s="118"/>
    </row>
    <row r="152" spans="2:26" x14ac:dyDescent="0.25">
      <c r="B152" s="119"/>
      <c r="C152" s="119"/>
      <c r="D152" s="119"/>
      <c r="E152" s="119"/>
      <c r="F152" s="119"/>
      <c r="G152" s="119"/>
      <c r="H152" s="119"/>
      <c r="I152" s="119"/>
      <c r="S152" s="118"/>
      <c r="T152" s="118"/>
      <c r="U152" s="118"/>
      <c r="V152" s="118"/>
      <c r="W152" s="118"/>
      <c r="X152" s="118"/>
      <c r="Y152" s="118"/>
      <c r="Z152" s="118"/>
    </row>
    <row r="153" spans="2:26" x14ac:dyDescent="0.25">
      <c r="B153" s="119"/>
      <c r="C153" s="119"/>
      <c r="D153" s="119"/>
      <c r="E153" s="119"/>
      <c r="F153" s="119"/>
      <c r="G153" s="119"/>
      <c r="H153" s="119"/>
      <c r="I153" s="119"/>
      <c r="S153" s="118"/>
      <c r="T153" s="118"/>
      <c r="U153" s="118"/>
      <c r="V153" s="118"/>
      <c r="W153" s="118"/>
      <c r="X153" s="118"/>
      <c r="Y153" s="118"/>
      <c r="Z153" s="118"/>
    </row>
    <row r="154" spans="2:26" x14ac:dyDescent="0.25">
      <c r="B154" s="119"/>
      <c r="C154" s="119"/>
      <c r="D154" s="119"/>
      <c r="E154" s="119"/>
      <c r="F154" s="119"/>
      <c r="G154" s="119"/>
      <c r="H154" s="119"/>
      <c r="I154" s="119"/>
      <c r="S154" s="118"/>
      <c r="T154" s="118"/>
      <c r="U154" s="118"/>
      <c r="V154" s="118"/>
      <c r="W154" s="118"/>
      <c r="X154" s="118"/>
      <c r="Y154" s="118"/>
      <c r="Z154" s="118"/>
    </row>
    <row r="155" spans="2:26" x14ac:dyDescent="0.25">
      <c r="B155" s="119"/>
      <c r="C155" s="119"/>
      <c r="D155" s="119"/>
      <c r="E155" s="119"/>
      <c r="F155" s="119"/>
      <c r="G155" s="119"/>
      <c r="H155" s="119"/>
      <c r="I155" s="119"/>
      <c r="S155" s="118"/>
      <c r="T155" s="118"/>
      <c r="U155" s="118"/>
      <c r="V155" s="118"/>
      <c r="W155" s="118"/>
      <c r="X155" s="118"/>
      <c r="Y155" s="118"/>
      <c r="Z155" s="118"/>
    </row>
    <row r="156" spans="2:26" x14ac:dyDescent="0.25">
      <c r="B156" s="119"/>
      <c r="C156" s="119"/>
      <c r="D156" s="119"/>
      <c r="E156" s="119"/>
      <c r="F156" s="119"/>
      <c r="G156" s="119"/>
      <c r="H156" s="119"/>
      <c r="I156" s="119"/>
      <c r="S156" s="118"/>
      <c r="T156" s="118"/>
      <c r="U156" s="118"/>
      <c r="V156" s="118"/>
      <c r="W156" s="118"/>
      <c r="X156" s="118"/>
      <c r="Y156" s="118"/>
      <c r="Z156" s="118"/>
    </row>
  </sheetData>
  <mergeCells count="2">
    <mergeCell ref="K2:R2"/>
    <mergeCell ref="T7:AA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A1:Q51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7" width="9.83203125" style="1" customWidth="1"/>
    <col min="8" max="9" width="9.83203125" style="18" customWidth="1"/>
    <col min="10" max="10" width="8.83203125" style="27"/>
    <col min="11" max="11" width="13.33203125" style="27" customWidth="1"/>
    <col min="12" max="13" width="8.83203125" style="27"/>
    <col min="14" max="15" width="8.83203125" style="18"/>
    <col min="16" max="16" width="8.83203125" style="47"/>
    <col min="17" max="16384" width="8.83203125" style="18"/>
  </cols>
  <sheetData>
    <row r="1" spans="1:17" x14ac:dyDescent="0.2">
      <c r="B1" s="13" t="s">
        <v>11</v>
      </c>
    </row>
    <row r="2" spans="1:17" ht="13.35" customHeight="1" x14ac:dyDescent="0.2">
      <c r="B2" s="169" t="s">
        <v>99</v>
      </c>
      <c r="C2" s="169"/>
      <c r="D2" s="169"/>
      <c r="E2" s="169"/>
      <c r="F2" s="169"/>
      <c r="G2" s="169"/>
      <c r="H2" s="169"/>
      <c r="I2" s="169"/>
    </row>
    <row r="3" spans="1:17" ht="13.35" customHeight="1" x14ac:dyDescent="0.2"/>
    <row r="4" spans="1:17" ht="13.35" customHeight="1" thickBot="1" x14ac:dyDescent="0.25">
      <c r="K4" s="80"/>
      <c r="L4" s="81" t="str">
        <f>'[3]Agg distributions'!F8</f>
        <v>Q1 2023</v>
      </c>
      <c r="M4" s="81" t="str">
        <f>'[3]Agg distributions'!G8</f>
        <v>Q4 2022</v>
      </c>
      <c r="N4" s="81" t="str">
        <f>'[3]Agg distributions'!H8</f>
        <v>Q3 2022</v>
      </c>
    </row>
    <row r="5" spans="1:17" ht="13.35" customHeight="1" x14ac:dyDescent="0.2">
      <c r="K5" s="86" t="s">
        <v>81</v>
      </c>
      <c r="L5" s="82">
        <f>'[3]Agg distributions'!F9</f>
        <v>3.9110223328079101</v>
      </c>
      <c r="M5" s="82">
        <f>'[3]Agg distributions'!G9</f>
        <v>10.7413462087213</v>
      </c>
      <c r="N5" s="82">
        <f>'[3]Agg distributions'!H9</f>
        <v>2.2995083406185999</v>
      </c>
      <c r="O5" s="53"/>
      <c r="P5" s="60"/>
      <c r="Q5" s="98"/>
    </row>
    <row r="6" spans="1:17" ht="13.35" customHeight="1" x14ac:dyDescent="0.2">
      <c r="H6" s="12"/>
      <c r="K6" s="138" t="s">
        <v>89</v>
      </c>
      <c r="L6" s="82">
        <f>'[3]Agg distributions'!F10</f>
        <v>8.5018597005213206</v>
      </c>
      <c r="M6" s="82">
        <f>'[3]Agg distributions'!G10</f>
        <v>12.5663023509822</v>
      </c>
      <c r="N6" s="82">
        <f>'[3]Agg distributions'!H10</f>
        <v>2.8828827145860498</v>
      </c>
      <c r="O6" s="53"/>
      <c r="P6" s="71"/>
      <c r="Q6" s="98"/>
    </row>
    <row r="7" spans="1:17" ht="13.35" customHeight="1" x14ac:dyDescent="0.2">
      <c r="K7" s="86" t="s">
        <v>90</v>
      </c>
      <c r="L7" s="82">
        <f>'[3]Agg distributions'!F11</f>
        <v>22.018074303327801</v>
      </c>
      <c r="M7" s="82">
        <f>'[3]Agg distributions'!G11</f>
        <v>19.776233272264701</v>
      </c>
      <c r="N7" s="82">
        <f>'[3]Agg distributions'!H11</f>
        <v>5.6187947282534898</v>
      </c>
      <c r="O7" s="53"/>
      <c r="P7" s="71"/>
      <c r="Q7" s="98"/>
    </row>
    <row r="8" spans="1:17" ht="13.35" customHeight="1" x14ac:dyDescent="0.2">
      <c r="K8" s="86" t="s">
        <v>72</v>
      </c>
      <c r="L8" s="82">
        <f>'[3]Agg distributions'!F12</f>
        <v>30.263365677311601</v>
      </c>
      <c r="M8" s="82">
        <f>'[3]Agg distributions'!G12</f>
        <v>23.001670324870201</v>
      </c>
      <c r="N8" s="82">
        <f>'[3]Agg distributions'!H12</f>
        <v>9.7415888858488398</v>
      </c>
      <c r="O8" s="53"/>
      <c r="P8" s="71"/>
      <c r="Q8" s="98"/>
    </row>
    <row r="9" spans="1:17" ht="13.35" customHeight="1" x14ac:dyDescent="0.2">
      <c r="K9" s="86" t="s">
        <v>71</v>
      </c>
      <c r="L9" s="82">
        <f>'[3]Agg distributions'!F13</f>
        <v>20.343150325796501</v>
      </c>
      <c r="M9" s="82">
        <f>'[3]Agg distributions'!G13</f>
        <v>18.780035933897501</v>
      </c>
      <c r="N9" s="82">
        <f>'[3]Agg distributions'!H13</f>
        <v>12.7270103584186</v>
      </c>
      <c r="O9" s="53"/>
      <c r="P9" s="71"/>
      <c r="Q9" s="98"/>
    </row>
    <row r="10" spans="1:17" ht="13.35" customHeight="1" x14ac:dyDescent="0.2">
      <c r="K10" s="86" t="s">
        <v>70</v>
      </c>
      <c r="L10" s="82">
        <f>'[3]Agg distributions'!F14</f>
        <v>7.5324869532103804</v>
      </c>
      <c r="M10" s="82">
        <f>'[3]Agg distributions'!G14</f>
        <v>8.0081542217355004</v>
      </c>
      <c r="N10" s="82">
        <f>'[3]Agg distributions'!H14</f>
        <v>15.991262797834899</v>
      </c>
      <c r="O10" s="53"/>
      <c r="P10" s="71"/>
      <c r="Q10" s="98"/>
    </row>
    <row r="11" spans="1:17" ht="13.35" customHeight="1" x14ac:dyDescent="0.2">
      <c r="K11" s="86" t="s">
        <v>69</v>
      </c>
      <c r="L11" s="82">
        <f>'[3]Agg distributions'!F15</f>
        <v>2.7776918671024</v>
      </c>
      <c r="M11" s="82">
        <f>'[3]Agg distributions'!G15</f>
        <v>3.56961058609062</v>
      </c>
      <c r="N11" s="82">
        <f>'[3]Agg distributions'!H15</f>
        <v>21.420139921837201</v>
      </c>
      <c r="O11" s="53"/>
      <c r="P11" s="71"/>
      <c r="Q11" s="98"/>
    </row>
    <row r="12" spans="1:17" ht="13.35" customHeight="1" x14ac:dyDescent="0.2">
      <c r="K12" s="86" t="s">
        <v>67</v>
      </c>
      <c r="L12" s="82">
        <f>'[3]Agg distributions'!F16</f>
        <v>1.19071751640541</v>
      </c>
      <c r="M12" s="82">
        <f>'[3]Agg distributions'!G16</f>
        <v>1.75292284661079</v>
      </c>
      <c r="N12" s="82">
        <f>'[3]Agg distributions'!H16</f>
        <v>14.9394040047861</v>
      </c>
      <c r="O12" s="53"/>
      <c r="P12" s="71"/>
      <c r="Q12" s="98"/>
    </row>
    <row r="13" spans="1:17" ht="13.35" customHeight="1" x14ac:dyDescent="0.2">
      <c r="K13" s="86" t="s">
        <v>68</v>
      </c>
      <c r="L13" s="82">
        <f>'[3]Agg distributions'!F17</f>
        <v>0.99645330592265402</v>
      </c>
      <c r="M13" s="82">
        <f>'[3]Agg distributions'!G17</f>
        <v>0.93715793784595003</v>
      </c>
      <c r="N13" s="82">
        <f>'[3]Agg distributions'!H17</f>
        <v>8.0300690328325608</v>
      </c>
      <c r="O13" s="53"/>
      <c r="P13" s="71"/>
      <c r="Q13" s="98"/>
    </row>
    <row r="14" spans="1:17" ht="13.35" customHeight="1" x14ac:dyDescent="0.2">
      <c r="K14" s="86" t="s">
        <v>73</v>
      </c>
      <c r="L14" s="82">
        <f>'[3]Agg distributions'!F18</f>
        <v>1.0718505670206999</v>
      </c>
      <c r="M14" s="82">
        <f>'[3]Agg distributions'!G18</f>
        <v>0.40820823525712002</v>
      </c>
      <c r="N14" s="82">
        <f>'[3]Agg distributions'!H18</f>
        <v>3.4849431693697701</v>
      </c>
      <c r="O14" s="53"/>
      <c r="P14" s="71"/>
      <c r="Q14" s="98"/>
    </row>
    <row r="15" spans="1:17" ht="13.35" customHeight="1" x14ac:dyDescent="0.2">
      <c r="B15" s="13"/>
      <c r="K15" s="86" t="s">
        <v>74</v>
      </c>
      <c r="L15" s="82">
        <f>'[3]Agg distributions'!F19</f>
        <v>0.94778333157437999</v>
      </c>
      <c r="M15" s="82">
        <f>'[3]Agg distributions'!G19</f>
        <v>0.235039041296743</v>
      </c>
      <c r="N15" s="82">
        <f>'[3]Agg distributions'!H19</f>
        <v>1.47738361464651</v>
      </c>
      <c r="O15" s="53"/>
      <c r="P15" s="71"/>
      <c r="Q15" s="98"/>
    </row>
    <row r="16" spans="1:17" s="73" customFormat="1" ht="13.35" customHeight="1" x14ac:dyDescent="0.2">
      <c r="A16" s="1"/>
      <c r="B16" s="13"/>
      <c r="C16" s="1"/>
      <c r="D16" s="1"/>
      <c r="E16" s="1"/>
      <c r="F16" s="1"/>
      <c r="G16" s="1"/>
      <c r="J16" s="27"/>
      <c r="K16" s="86" t="s">
        <v>63</v>
      </c>
      <c r="L16" s="82">
        <f>'[3]Agg distributions'!F20</f>
        <v>0.445544118998982</v>
      </c>
      <c r="M16" s="82">
        <f>'[3]Agg distributions'!G20</f>
        <v>0.223319040427366</v>
      </c>
      <c r="N16" s="82">
        <f>'[3]Agg distributions'!H20</f>
        <v>1.3870124309674401</v>
      </c>
      <c r="O16" s="72"/>
      <c r="P16" s="71"/>
      <c r="Q16" s="98"/>
    </row>
    <row r="17" spans="1:17" s="73" customFormat="1" ht="13.35" customHeight="1" x14ac:dyDescent="0.2">
      <c r="A17" s="1"/>
      <c r="B17" s="13"/>
      <c r="C17" s="1"/>
      <c r="D17" s="1"/>
      <c r="E17" s="1"/>
      <c r="F17" s="1"/>
      <c r="G17" s="1"/>
      <c r="J17" s="27"/>
      <c r="K17" s="86"/>
      <c r="L17" s="133"/>
      <c r="M17" s="134"/>
      <c r="N17" s="134"/>
      <c r="O17" s="72"/>
      <c r="P17" s="71"/>
      <c r="Q17" s="98"/>
    </row>
    <row r="18" spans="1:17" s="73" customFormat="1" ht="13.35" customHeight="1" x14ac:dyDescent="0.2">
      <c r="A18" s="1"/>
      <c r="B18" s="13"/>
      <c r="C18" s="1"/>
      <c r="D18" s="1"/>
      <c r="E18" s="1"/>
      <c r="F18" s="1"/>
      <c r="G18" s="1"/>
      <c r="J18" s="27"/>
      <c r="K18" s="86"/>
      <c r="L18" s="137">
        <f>SUM(L5:L16)</f>
        <v>100.00000000000006</v>
      </c>
      <c r="M18" s="137">
        <f t="shared" ref="M18:N18" si="0">SUM(M5:M16)</f>
        <v>100</v>
      </c>
      <c r="N18" s="137">
        <f t="shared" si="0"/>
        <v>100.00000000000006</v>
      </c>
      <c r="O18" s="72"/>
      <c r="P18" s="71"/>
      <c r="Q18" s="98"/>
    </row>
    <row r="19" spans="1:17" ht="13.35" customHeight="1" x14ac:dyDescent="0.2">
      <c r="K19" s="83"/>
      <c r="L19" s="83"/>
      <c r="M19" s="83"/>
      <c r="N19" s="83"/>
      <c r="O19" s="53"/>
    </row>
    <row r="20" spans="1:17" ht="13.35" customHeight="1" thickBot="1" x14ac:dyDescent="0.25">
      <c r="K20" s="80"/>
      <c r="L20" s="81" t="str">
        <f>'[3]Agg distributions'!F23</f>
        <v>Q1 2023</v>
      </c>
      <c r="M20" s="81" t="str">
        <f>'[3]Agg distributions'!G23</f>
        <v>Q4 2022</v>
      </c>
      <c r="N20" s="81" t="str">
        <f>'[3]Agg distributions'!H23</f>
        <v>Q3 2022</v>
      </c>
      <c r="O20" s="53"/>
    </row>
    <row r="21" spans="1:17" ht="13.35" customHeight="1" x14ac:dyDescent="0.2">
      <c r="H21" s="12"/>
      <c r="K21" s="86" t="s">
        <v>81</v>
      </c>
      <c r="L21" s="82">
        <f>'[3]Agg distributions'!F24</f>
        <v>1.34945269398701</v>
      </c>
      <c r="M21" s="82">
        <f>'[3]Agg distributions'!G24</f>
        <v>1.79977431803568</v>
      </c>
      <c r="N21" s="82">
        <f>'[3]Agg distributions'!H24</f>
        <v>1.34841770388947</v>
      </c>
      <c r="O21" s="53"/>
      <c r="P21" s="61"/>
    </row>
    <row r="22" spans="1:17" ht="13.35" customHeight="1" x14ac:dyDescent="0.2">
      <c r="K22" s="138" t="s">
        <v>89</v>
      </c>
      <c r="L22" s="82">
        <f>'[3]Agg distributions'!F25</f>
        <v>1.3280679318105599</v>
      </c>
      <c r="M22" s="82">
        <f>'[3]Agg distributions'!G25</f>
        <v>1.4697284743888099</v>
      </c>
      <c r="N22" s="82">
        <f>'[3]Agg distributions'!H25</f>
        <v>1.2516999039868399</v>
      </c>
      <c r="O22" s="53"/>
      <c r="P22" s="61"/>
    </row>
    <row r="23" spans="1:17" ht="13.35" customHeight="1" x14ac:dyDescent="0.2">
      <c r="K23" s="86" t="s">
        <v>90</v>
      </c>
      <c r="L23" s="82">
        <f>'[3]Agg distributions'!F26</f>
        <v>3.3343604950514001</v>
      </c>
      <c r="M23" s="82">
        <f>'[3]Agg distributions'!G26</f>
        <v>2.7187920946790198</v>
      </c>
      <c r="N23" s="82">
        <f>'[3]Agg distributions'!H26</f>
        <v>2.1239273743552598</v>
      </c>
      <c r="O23" s="53"/>
      <c r="P23" s="61"/>
    </row>
    <row r="24" spans="1:17" ht="13.35" customHeight="1" x14ac:dyDescent="0.2">
      <c r="K24" s="86" t="s">
        <v>72</v>
      </c>
      <c r="L24" s="82">
        <f>'[3]Agg distributions'!F27</f>
        <v>7.2516125423506299</v>
      </c>
      <c r="M24" s="82">
        <f>'[3]Agg distributions'!G27</f>
        <v>5.8151035632184902</v>
      </c>
      <c r="N24" s="82">
        <f>'[3]Agg distributions'!H27</f>
        <v>5.0573035744868404</v>
      </c>
      <c r="O24" s="53"/>
      <c r="P24" s="61"/>
    </row>
    <row r="25" spans="1:17" ht="13.35" customHeight="1" x14ac:dyDescent="0.2">
      <c r="K25" s="86" t="s">
        <v>71</v>
      </c>
      <c r="L25" s="82">
        <f>'[3]Agg distributions'!F28</f>
        <v>14.8239252535997</v>
      </c>
      <c r="M25" s="82">
        <f>'[3]Agg distributions'!G28</f>
        <v>12.5441956880817</v>
      </c>
      <c r="N25" s="82">
        <f>'[3]Agg distributions'!H28</f>
        <v>9.8761399502815799</v>
      </c>
      <c r="O25" s="53"/>
      <c r="P25" s="61"/>
    </row>
    <row r="26" spans="1:17" ht="13.35" customHeight="1" x14ac:dyDescent="0.2">
      <c r="K26" s="86" t="s">
        <v>70</v>
      </c>
      <c r="L26" s="82">
        <f>'[3]Agg distributions'!F29</f>
        <v>21.792895167803199</v>
      </c>
      <c r="M26" s="82">
        <f>'[3]Agg distributions'!G29</f>
        <v>18.6286893534627</v>
      </c>
      <c r="N26" s="82">
        <f>'[3]Agg distributions'!H29</f>
        <v>18.2137577378342</v>
      </c>
      <c r="O26" s="53"/>
      <c r="P26" s="61"/>
    </row>
    <row r="27" spans="1:17" ht="13.35" customHeight="1" x14ac:dyDescent="0.2">
      <c r="K27" s="86" t="s">
        <v>69</v>
      </c>
      <c r="L27" s="82">
        <f>'[3]Agg distributions'!F30</f>
        <v>24.5205778753887</v>
      </c>
      <c r="M27" s="82">
        <f>'[3]Agg distributions'!G30</f>
        <v>22.601041557266001</v>
      </c>
      <c r="N27" s="82">
        <f>'[3]Agg distributions'!H30</f>
        <v>23.948442660510501</v>
      </c>
      <c r="O27" s="53"/>
      <c r="P27" s="61"/>
    </row>
    <row r="28" spans="1:17" ht="13.35" customHeight="1" x14ac:dyDescent="0.2">
      <c r="K28" s="86" t="s">
        <v>67</v>
      </c>
      <c r="L28" s="82">
        <f>'[3]Agg distributions'!F31</f>
        <v>15.034429375388401</v>
      </c>
      <c r="M28" s="82">
        <f>'[3]Agg distributions'!G31</f>
        <v>19.2211697174723</v>
      </c>
      <c r="N28" s="82">
        <f>'[3]Agg distributions'!H31</f>
        <v>18.136622983726301</v>
      </c>
      <c r="O28" s="53"/>
      <c r="P28" s="61"/>
    </row>
    <row r="29" spans="1:17" ht="13.35" customHeight="1" x14ac:dyDescent="0.2">
      <c r="B29" s="13"/>
      <c r="K29" s="86" t="s">
        <v>68</v>
      </c>
      <c r="L29" s="82">
        <f>'[3]Agg distributions'!F32</f>
        <v>6.4181083776880499</v>
      </c>
      <c r="M29" s="82">
        <f>'[3]Agg distributions'!G32</f>
        <v>9.4388038814977602</v>
      </c>
      <c r="N29" s="82">
        <f>'[3]Agg distributions'!H32</f>
        <v>11.8904746104447</v>
      </c>
      <c r="O29" s="53"/>
      <c r="P29" s="61"/>
    </row>
    <row r="30" spans="1:17" ht="13.35" customHeight="1" x14ac:dyDescent="0.2">
      <c r="A30" s="1" t="s">
        <v>0</v>
      </c>
      <c r="B30" s="169"/>
      <c r="C30" s="169"/>
      <c r="D30" s="169"/>
      <c r="E30" s="169"/>
      <c r="F30" s="169"/>
      <c r="G30" s="1" t="s">
        <v>0</v>
      </c>
      <c r="K30" s="86" t="s">
        <v>73</v>
      </c>
      <c r="L30" s="82">
        <f>'[3]Agg distributions'!F33</f>
        <v>2.2441708442887398</v>
      </c>
      <c r="M30" s="82">
        <f>'[3]Agg distributions'!G33</f>
        <v>3.7204405405664098</v>
      </c>
      <c r="N30" s="82">
        <f>'[3]Agg distributions'!H33</f>
        <v>4.7817539386131598</v>
      </c>
      <c r="O30" s="53"/>
      <c r="P30" s="61"/>
    </row>
    <row r="31" spans="1:17" ht="13.35" customHeight="1" x14ac:dyDescent="0.2">
      <c r="K31" s="86" t="s">
        <v>74</v>
      </c>
      <c r="L31" s="82">
        <f>'[3]Agg distributions'!F34</f>
        <v>1.1551664178480601</v>
      </c>
      <c r="M31" s="82">
        <f>'[3]Agg distributions'!G34</f>
        <v>1.1331500053075501</v>
      </c>
      <c r="N31" s="82">
        <f>'[3]Agg distributions'!H34</f>
        <v>1.9794451578500001</v>
      </c>
      <c r="O31" s="53"/>
    </row>
    <row r="32" spans="1:17" s="73" customFormat="1" ht="13.35" customHeight="1" x14ac:dyDescent="0.2">
      <c r="A32" s="1"/>
      <c r="B32" s="1"/>
      <c r="C32" s="1"/>
      <c r="D32" s="1"/>
      <c r="E32" s="1"/>
      <c r="F32" s="1"/>
      <c r="G32" s="1"/>
      <c r="J32" s="27"/>
      <c r="K32" s="86" t="s">
        <v>63</v>
      </c>
      <c r="L32" s="82">
        <f>'[3]Agg distributions'!F35</f>
        <v>0.74723302479554798</v>
      </c>
      <c r="M32" s="82">
        <f>'[3]Agg distributions'!G35</f>
        <v>0.90911080602356198</v>
      </c>
      <c r="N32" s="82">
        <f>'[3]Agg distributions'!H35</f>
        <v>1.39201440402105</v>
      </c>
      <c r="O32" s="72"/>
    </row>
    <row r="33" spans="1:16" s="73" customFormat="1" ht="13.35" customHeight="1" x14ac:dyDescent="0.2">
      <c r="A33" s="1"/>
      <c r="B33" s="1"/>
      <c r="C33" s="1"/>
      <c r="D33" s="1"/>
      <c r="E33" s="1"/>
      <c r="F33" s="1"/>
      <c r="G33" s="1"/>
      <c r="J33" s="27"/>
      <c r="K33" s="86"/>
      <c r="L33" s="133"/>
      <c r="M33" s="134"/>
      <c r="N33" s="134"/>
      <c r="O33" s="72"/>
    </row>
    <row r="34" spans="1:16" s="73" customFormat="1" ht="13.35" customHeight="1" x14ac:dyDescent="0.2">
      <c r="A34" s="1"/>
      <c r="B34" s="1"/>
      <c r="C34" s="1"/>
      <c r="D34" s="1"/>
      <c r="E34" s="1"/>
      <c r="F34" s="1"/>
      <c r="G34" s="1"/>
      <c r="J34" s="27"/>
      <c r="K34" s="86"/>
      <c r="L34" s="137">
        <f>SUM(L21:L32)</f>
        <v>100</v>
      </c>
      <c r="M34" s="137">
        <f t="shared" ref="M34:N34" si="1">SUM(M21:M32)</f>
        <v>100</v>
      </c>
      <c r="N34" s="137">
        <f t="shared" si="1"/>
        <v>99.999999999999901</v>
      </c>
      <c r="O34" s="72"/>
    </row>
    <row r="35" spans="1:16" s="73" customFormat="1" ht="13.35" customHeight="1" x14ac:dyDescent="0.2">
      <c r="A35" s="1"/>
      <c r="B35" s="1"/>
      <c r="C35" s="1"/>
      <c r="D35" s="1"/>
      <c r="E35" s="1"/>
      <c r="F35" s="1"/>
      <c r="G35" s="1"/>
      <c r="J35" s="27"/>
      <c r="K35" s="83"/>
      <c r="L35" s="83"/>
      <c r="M35" s="83"/>
      <c r="N35" s="83"/>
      <c r="O35" s="72"/>
    </row>
    <row r="36" spans="1:16" ht="13.35" customHeight="1" x14ac:dyDescent="0.2">
      <c r="K36" s="83"/>
      <c r="L36" s="83"/>
      <c r="M36" s="83"/>
      <c r="N36" s="83"/>
      <c r="O36" s="53"/>
    </row>
    <row r="37" spans="1:16" ht="13.35" customHeight="1" thickBot="1" x14ac:dyDescent="0.25">
      <c r="K37" s="80"/>
      <c r="L37" s="81" t="str">
        <f>'[3]Agg distributions'!F40</f>
        <v>Q1 2023</v>
      </c>
      <c r="M37" s="81" t="str">
        <f>'[3]Agg distributions'!G40</f>
        <v>Q4 2022</v>
      </c>
      <c r="N37" s="81" t="str">
        <f>'[3]Agg distributions'!H40</f>
        <v>Q3 2022</v>
      </c>
      <c r="O37" s="53"/>
    </row>
    <row r="38" spans="1:16" ht="13.35" customHeight="1" x14ac:dyDescent="0.2">
      <c r="K38" s="86" t="s">
        <v>81</v>
      </c>
      <c r="L38" s="82">
        <f>'[3]Agg distributions'!F41</f>
        <v>0.58614267646828599</v>
      </c>
      <c r="M38" s="82" t="e">
        <f>'[3]Agg distributions'!G41</f>
        <v>#N/A</v>
      </c>
      <c r="N38" s="82" t="e">
        <f>'[3]Agg distributions'!H41</f>
        <v>#N/A</v>
      </c>
      <c r="O38" s="53"/>
      <c r="P38" s="62"/>
    </row>
    <row r="39" spans="1:16" ht="13.35" customHeight="1" x14ac:dyDescent="0.2">
      <c r="H39" s="12"/>
      <c r="K39" s="138" t="s">
        <v>89</v>
      </c>
      <c r="L39" s="82">
        <f>'[3]Agg distributions'!F42</f>
        <v>0.74193331542518903</v>
      </c>
      <c r="M39" s="82" t="e">
        <f>'[3]Agg distributions'!G42</f>
        <v>#N/A</v>
      </c>
      <c r="N39" s="82" t="e">
        <f>'[3]Agg distributions'!H42</f>
        <v>#N/A</v>
      </c>
      <c r="O39" s="53"/>
      <c r="P39" s="62"/>
    </row>
    <row r="40" spans="1:16" ht="13.35" customHeight="1" x14ac:dyDescent="0.2">
      <c r="K40" s="86" t="s">
        <v>90</v>
      </c>
      <c r="L40" s="82">
        <f>'[3]Agg distributions'!F43</f>
        <v>1.6664650079178001</v>
      </c>
      <c r="M40" s="82" t="e">
        <f>'[3]Agg distributions'!G43</f>
        <v>#N/A</v>
      </c>
      <c r="N40" s="82" t="e">
        <f>'[3]Agg distributions'!H43</f>
        <v>#N/A</v>
      </c>
      <c r="O40" s="53"/>
      <c r="P40" s="62"/>
    </row>
    <row r="41" spans="1:16" ht="13.35" customHeight="1" x14ac:dyDescent="0.2">
      <c r="K41" s="86" t="s">
        <v>72</v>
      </c>
      <c r="L41" s="82">
        <f>'[3]Agg distributions'!F44</f>
        <v>4.7095301576280599</v>
      </c>
      <c r="M41" s="82" t="e">
        <f>'[3]Agg distributions'!G44</f>
        <v>#N/A</v>
      </c>
      <c r="N41" s="82" t="e">
        <f>'[3]Agg distributions'!H44</f>
        <v>#N/A</v>
      </c>
      <c r="O41" s="53"/>
      <c r="P41" s="62"/>
    </row>
    <row r="42" spans="1:16" ht="13.35" customHeight="1" x14ac:dyDescent="0.2">
      <c r="K42" s="86" t="s">
        <v>71</v>
      </c>
      <c r="L42" s="82">
        <f>'[3]Agg distributions'!F45</f>
        <v>9.63624417939333</v>
      </c>
      <c r="M42" s="82" t="e">
        <f>'[3]Agg distributions'!G45</f>
        <v>#N/A</v>
      </c>
      <c r="N42" s="82" t="e">
        <f>'[3]Agg distributions'!H45</f>
        <v>#N/A</v>
      </c>
      <c r="O42" s="53"/>
      <c r="P42" s="62"/>
    </row>
    <row r="43" spans="1:16" ht="13.35" customHeight="1" x14ac:dyDescent="0.2">
      <c r="K43" s="86" t="s">
        <v>70</v>
      </c>
      <c r="L43" s="82">
        <f>'[3]Agg distributions'!F46</f>
        <v>20.1343208988337</v>
      </c>
      <c r="M43" s="82" t="e">
        <f>'[3]Agg distributions'!G46</f>
        <v>#N/A</v>
      </c>
      <c r="N43" s="82" t="e">
        <f>'[3]Agg distributions'!H46</f>
        <v>#N/A</v>
      </c>
      <c r="O43" s="53"/>
      <c r="P43" s="62"/>
    </row>
    <row r="44" spans="1:16" ht="13.35" customHeight="1" x14ac:dyDescent="0.2">
      <c r="K44" s="86" t="s">
        <v>69</v>
      </c>
      <c r="L44" s="82">
        <f>'[3]Agg distributions'!F47</f>
        <v>29.333926787609801</v>
      </c>
      <c r="M44" s="82" t="e">
        <f>'[3]Agg distributions'!G47</f>
        <v>#N/A</v>
      </c>
      <c r="N44" s="82" t="e">
        <f>'[3]Agg distributions'!H47</f>
        <v>#N/A</v>
      </c>
      <c r="O44" s="53"/>
      <c r="P44" s="62"/>
    </row>
    <row r="45" spans="1:16" ht="13.35" customHeight="1" x14ac:dyDescent="0.2">
      <c r="K45" s="86" t="s">
        <v>67</v>
      </c>
      <c r="L45" s="82">
        <f>'[3]Agg distributions'!F48</f>
        <v>17.400309567478399</v>
      </c>
      <c r="M45" s="82" t="e">
        <f>'[3]Agg distributions'!G48</f>
        <v>#N/A</v>
      </c>
      <c r="N45" s="82" t="e">
        <f>'[3]Agg distributions'!H48</f>
        <v>#N/A</v>
      </c>
      <c r="O45" s="53"/>
      <c r="P45" s="62"/>
    </row>
    <row r="46" spans="1:16" ht="13.35" customHeight="1" x14ac:dyDescent="0.2">
      <c r="K46" s="86" t="s">
        <v>68</v>
      </c>
      <c r="L46" s="82">
        <f>'[3]Agg distributions'!F49</f>
        <v>8.9492589798121394</v>
      </c>
      <c r="M46" s="82" t="e">
        <f>'[3]Agg distributions'!G49</f>
        <v>#N/A</v>
      </c>
      <c r="N46" s="82" t="e">
        <f>'[3]Agg distributions'!H49</f>
        <v>#N/A</v>
      </c>
      <c r="O46" s="53"/>
      <c r="P46" s="62"/>
    </row>
    <row r="47" spans="1:16" x14ac:dyDescent="0.2">
      <c r="K47" s="86" t="s">
        <v>73</v>
      </c>
      <c r="L47" s="82">
        <f>'[3]Agg distributions'!F50</f>
        <v>3.8669051352734201</v>
      </c>
      <c r="M47" s="82" t="e">
        <f>'[3]Agg distributions'!G50</f>
        <v>#N/A</v>
      </c>
      <c r="N47" s="82" t="e">
        <f>'[3]Agg distributions'!H50</f>
        <v>#N/A</v>
      </c>
      <c r="O47" s="53"/>
      <c r="P47" s="62"/>
    </row>
    <row r="48" spans="1:16" x14ac:dyDescent="0.2">
      <c r="K48" s="86" t="s">
        <v>74</v>
      </c>
      <c r="L48" s="82">
        <f>'[3]Agg distributions'!F51</f>
        <v>1.65149011078634</v>
      </c>
      <c r="M48" s="82" t="e">
        <f>'[3]Agg distributions'!G51</f>
        <v>#N/A</v>
      </c>
      <c r="N48" s="82" t="e">
        <f>'[3]Agg distributions'!H51</f>
        <v>#N/A</v>
      </c>
    </row>
    <row r="49" spans="11:14" ht="13.35" customHeight="1" x14ac:dyDescent="0.2">
      <c r="K49" s="86" t="s">
        <v>63</v>
      </c>
      <c r="L49" s="82">
        <f>'[3]Agg distributions'!F52</f>
        <v>1.32347318337355</v>
      </c>
      <c r="M49" s="82" t="e">
        <f>'[3]Agg distributions'!G52</f>
        <v>#N/A</v>
      </c>
      <c r="N49" s="82" t="e">
        <f>'[3]Agg distributions'!H52</f>
        <v>#N/A</v>
      </c>
    </row>
    <row r="50" spans="11:14" x14ac:dyDescent="0.2">
      <c r="K50" s="86"/>
      <c r="L50" s="133"/>
      <c r="M50" s="134"/>
      <c r="N50" s="134"/>
    </row>
    <row r="51" spans="11:14" x14ac:dyDescent="0.2">
      <c r="K51" s="86"/>
      <c r="L51" s="137">
        <f>SUM(L38:L49)</f>
        <v>100.00000000000003</v>
      </c>
      <c r="M51" s="137" t="e">
        <f t="shared" ref="M51:N51" si="2">SUM(M38:M49)</f>
        <v>#N/A</v>
      </c>
      <c r="N51" s="137" t="e">
        <f t="shared" si="2"/>
        <v>#N/A</v>
      </c>
    </row>
  </sheetData>
  <mergeCells count="2">
    <mergeCell ref="B30:F30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'Chart 14'!Print_Area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Böhme</dc:creator>
  <cp:lastModifiedBy>Nijman, Willem (External)</cp:lastModifiedBy>
  <cp:lastPrinted>2018-02-12T17:43:24Z</cp:lastPrinted>
  <dcterms:created xsi:type="dcterms:W3CDTF">2006-04-10T09:32:05Z</dcterms:created>
  <dcterms:modified xsi:type="dcterms:W3CDTF">2023-01-31T15:46:59Z</dcterms:modified>
</cp:coreProperties>
</file>