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theme/themeOverride3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drawings/drawing26.xml" ContentType="application/vnd.openxmlformats-officedocument.drawingml.chartshapes+xml"/>
  <Override PartName="/xl/charts/chart16.xml" ContentType="application/vnd.openxmlformats-officedocument.drawingml.chart+xml"/>
  <Override PartName="/xl/drawings/drawing27.xml" ContentType="application/vnd.openxmlformats-officedocument.drawingml.chartshapes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charts/chart21.xml" ContentType="application/vnd.openxmlformats-officedocument.drawingml.chart+xml"/>
  <Override PartName="/xl/drawings/drawing34.xml" ContentType="application/vnd.openxmlformats-officedocument.drawingml.chartshapes+xml"/>
  <Override PartName="/xl/charts/chart22.xml" ContentType="application/vnd.openxmlformats-officedocument.drawingml.chart+xml"/>
  <Override PartName="/xl/drawings/drawing3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nascs\AppData\Roaming\OpenText\OTEdit\EC_darwin\c1820199455\"/>
    </mc:Choice>
  </mc:AlternateContent>
  <bookViews>
    <workbookView xWindow="-28920" yWindow="-15" windowWidth="29040" windowHeight="15840" tabRatio="918" activeTab="12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11" r:id="rId7"/>
    <sheet name="Chart 8" sheetId="387" r:id="rId8"/>
    <sheet name="Chart 9" sheetId="389" r:id="rId9"/>
    <sheet name="Chart 10" sheetId="392" r:id="rId10"/>
    <sheet name="Chart 11" sheetId="388" r:id="rId11"/>
    <sheet name="Chart 12" sheetId="390" r:id="rId12"/>
    <sheet name="Chart 13" sheetId="413" r:id="rId1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0">'Chart 11'!#REF!</definedName>
    <definedName name="_xlnm.Print_Area" localSheetId="11">'Chart 12'!#REF!</definedName>
    <definedName name="_xlnm.Print_Area" localSheetId="12">'Chart 13'!$M$74:$U$105</definedName>
    <definedName name="_xlnm.Print_Area" localSheetId="1">'Chart 2'!#REF!</definedName>
    <definedName name="_xlnm.Print_Area" localSheetId="4">'Chart 5'!#REF!</definedName>
    <definedName name="_xlnm.Print_Area" localSheetId="7">'Chart 8'!#REF!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411" l="1"/>
  <c r="E11" i="411"/>
  <c r="D11" i="411"/>
  <c r="C11" i="411"/>
  <c r="F10" i="411"/>
  <c r="E10" i="411"/>
  <c r="D10" i="411"/>
  <c r="C10" i="411"/>
  <c r="F9" i="411"/>
  <c r="F15" i="411" s="1"/>
  <c r="E9" i="411"/>
  <c r="D9" i="411"/>
  <c r="C9" i="411"/>
  <c r="E15" i="411"/>
  <c r="D15" i="411"/>
  <c r="C15" i="411"/>
  <c r="F16" i="411"/>
  <c r="E16" i="411"/>
  <c r="D16" i="411"/>
  <c r="C16" i="411"/>
  <c r="L17" i="381" l="1"/>
  <c r="N33" i="378"/>
  <c r="L50" i="378"/>
  <c r="N17" i="381"/>
  <c r="M17" i="381"/>
  <c r="L33" i="378"/>
  <c r="M50" i="378"/>
  <c r="N50" i="378"/>
  <c r="M33" i="378"/>
  <c r="W16" i="413"/>
  <c r="V16" i="413"/>
  <c r="P16" i="413"/>
  <c r="O16" i="413"/>
  <c r="W15" i="413"/>
  <c r="V15" i="413"/>
  <c r="P15" i="413"/>
  <c r="O15" i="413"/>
  <c r="W4" i="413"/>
  <c r="V4" i="413"/>
  <c r="P4" i="413"/>
  <c r="O4" i="413"/>
  <c r="W3" i="413"/>
  <c r="V3" i="413"/>
  <c r="P3" i="413"/>
  <c r="O3" i="413"/>
  <c r="R4" i="377" l="1"/>
  <c r="S4" i="377" l="1"/>
  <c r="R5" i="377"/>
  <c r="S5" i="377"/>
  <c r="L17" i="380" l="1"/>
  <c r="M17" i="380"/>
  <c r="K17" i="380"/>
  <c r="M18" i="378" l="1"/>
  <c r="N18" i="378"/>
  <c r="L18" i="378"/>
  <c r="N18" i="389"/>
  <c r="L34" i="387"/>
  <c r="M17" i="388"/>
  <c r="K17" i="390"/>
  <c r="N18" i="387"/>
  <c r="M34" i="388"/>
  <c r="L18" i="387"/>
  <c r="N34" i="387"/>
  <c r="L18" i="389"/>
  <c r="K17" i="388"/>
  <c r="K34" i="388"/>
  <c r="L17" i="390"/>
  <c r="M18" i="387"/>
  <c r="L51" i="387"/>
  <c r="M18" i="389"/>
  <c r="K51" i="388"/>
  <c r="M17" i="390"/>
  <c r="M51" i="388"/>
  <c r="L51" i="388"/>
  <c r="N51" i="387" l="1"/>
  <c r="M34" i="387"/>
  <c r="M51" i="387"/>
  <c r="M1" i="377" l="1"/>
  <c r="M2" i="377"/>
  <c r="S2" i="377"/>
  <c r="S1" i="377"/>
  <c r="L34" i="388"/>
  <c r="L17" i="388"/>
</calcChain>
</file>

<file path=xl/sharedStrings.xml><?xml version="1.0" encoding="utf-8"?>
<sst xmlns="http://schemas.openxmlformats.org/spreadsheetml/2006/main" count="331" uniqueCount="101">
  <si>
    <t xml:space="preserve"> </t>
  </si>
  <si>
    <t/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</si>
  <si>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</si>
  <si>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</si>
  <si>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</si>
  <si>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</si>
  <si>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</si>
  <si>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</si>
  <si>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</si>
  <si>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</si>
  <si>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</si>
  <si>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</si>
  <si>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</si>
  <si>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</si>
  <si>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</si>
  <si>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</si>
  <si>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</si>
  <si>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</si>
  <si>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</si>
  <si>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</si>
  <si>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</si>
  <si>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</si>
  <si>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</si>
  <si>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</si>
  <si>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</si>
  <si>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</si>
  <si>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Expectations for real GDP growth</t>
  </si>
  <si>
    <t>Expectations for the unemployment rate</t>
  </si>
  <si>
    <t>Chart 11</t>
  </si>
  <si>
    <t>Chart 12</t>
  </si>
  <si>
    <t>mean</t>
  </si>
  <si>
    <t>Expected profile of quarter-on-quarter GDP growth</t>
  </si>
  <si>
    <t>SPF s.d. range</t>
  </si>
  <si>
    <t>-s.d.</t>
  </si>
  <si>
    <t>+s.d.</t>
  </si>
  <si>
    <t>s.d.</t>
  </si>
  <si>
    <t>Chart 13</t>
  </si>
  <si>
    <t>≥ 4.0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</si>
  <si>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</si>
  <si>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</si>
  <si>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</si>
  <si>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</si>
  <si>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</si>
  <si>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</si>
  <si>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</si>
  <si>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</si>
  <si>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</si>
  <si>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≥ 2.5</t>
  </si>
  <si>
    <t>≤ 1.5</t>
  </si>
  <si>
    <t>22 Q2 2</t>
  </si>
  <si>
    <t>22 Q3 2</t>
  </si>
  <si>
    <t>Chart 2</t>
  </si>
  <si>
    <t>Inflation expectations: overall HICP and HICP excluding energy and food</t>
  </si>
  <si>
    <t>HICP inflation excl. energy and food</t>
  </si>
  <si>
    <r>
      <rPr>
        <sz val="10"/>
        <rFont val="Calibri"/>
        <family val="2"/>
      </rPr>
      <t>≤</t>
    </r>
    <r>
      <rPr>
        <sz val="10"/>
        <rFont val="Times New Roman"/>
        <family val="1"/>
      </rPr>
      <t xml:space="preserve"> -1.0</t>
    </r>
  </si>
  <si>
    <t>Aggregate probability distributions for GDP growth expectations 2024 - 2026</t>
  </si>
  <si>
    <t>Aggregate probability distributions for the unemployment rate 2024 - 2026</t>
  </si>
  <si>
    <t>Q3 2024</t>
  </si>
  <si>
    <t>Q4 2024</t>
  </si>
  <si>
    <t>Q1 2025</t>
  </si>
  <si>
    <t>≥ 4.8</t>
  </si>
  <si>
    <t>* Bins might not sum exactly  to   100 % due  to   roundings</t>
  </si>
  <si>
    <t>-0.7  to   
-0.3</t>
  </si>
  <si>
    <t>-0.2  to   0.2</t>
  </si>
  <si>
    <t>0.3  to   0.7</t>
  </si>
  <si>
    <t>0.8  to   1.2</t>
  </si>
  <si>
    <t>1.3  to   1.7</t>
  </si>
  <si>
    <t>1.8  to   2.2</t>
  </si>
  <si>
    <t>2.3  to   2.7</t>
  </si>
  <si>
    <t>2.8  to   3.2</t>
  </si>
  <si>
    <t>3.3  to   3.7</t>
  </si>
  <si>
    <t>3.8  to   4.2</t>
  </si>
  <si>
    <t>4.3  to   4.7</t>
  </si>
  <si>
    <t>4.0  to   4.4</t>
  </si>
  <si>
    <t>4.5  to   4.9</t>
  </si>
  <si>
    <t>5.0  to   5.4</t>
  </si>
  <si>
    <t>5.5  to   5.9</t>
  </si>
  <si>
    <t>6.0  to   6.4</t>
  </si>
  <si>
    <t>6.5  to   6.9</t>
  </si>
  <si>
    <t>7.0  to   7.4</t>
  </si>
  <si>
    <t>7.5  to   7.9</t>
  </si>
  <si>
    <t>8.0  to   8.4</t>
  </si>
  <si>
    <t>8.5  to   8.9</t>
  </si>
  <si>
    <t>9.0  to   9.4</t>
  </si>
  <si>
    <t>9.5  to   9.9</t>
  </si>
  <si>
    <t>≤ -0.8</t>
  </si>
  <si>
    <r>
      <rPr>
        <sz val="10"/>
        <rFont val="Calibri"/>
        <family val="2"/>
      </rPr>
      <t xml:space="preserve">≤ </t>
    </r>
    <r>
      <rPr>
        <sz val="10"/>
        <rFont val="Times New Roman"/>
        <family val="1"/>
      </rPr>
      <t>3.9</t>
    </r>
  </si>
  <si>
    <t>Q4 2024 SPF</t>
  </si>
  <si>
    <t>Q2 2025</t>
  </si>
  <si>
    <t>-0.5  to     -0.9</t>
  </si>
  <si>
    <t>0.0  to      -0.4</t>
  </si>
  <si>
    <t>Aggregate expected probability distributions for inflation 2025 - 2027</t>
  </si>
  <si>
    <t>Q3 2025</t>
  </si>
  <si>
    <t>Q1 2025 SPF</t>
  </si>
  <si>
    <t>December 2024 Eurosystem staff macroeconomic projections</t>
  </si>
  <si>
    <t>Q3 2024 GDP outcome</t>
  </si>
  <si>
    <t>2025</t>
  </si>
  <si>
    <t>2026</t>
  </si>
  <si>
    <t>2027</t>
  </si>
  <si>
    <t>Q4 2025</t>
  </si>
  <si>
    <t>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</si>
</sst>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</numFmts>
  <fonts count="56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30" fillId="0" borderId="0" applyNumberFormat="0" applyFill="0" applyBorder="0" applyAlignment="0" applyProtection="0"/>
    <xf numFmtId="164" fontId="31" fillId="0" borderId="0"/>
    <xf numFmtId="0" fontId="28" fillId="0" borderId="0"/>
    <xf numFmtId="0" fontId="28" fillId="0" borderId="0"/>
    <xf numFmtId="0" fontId="27" fillId="0" borderId="0"/>
    <xf numFmtId="0" fontId="23" fillId="0" borderId="0"/>
    <xf numFmtId="0" fontId="24" fillId="0" borderId="0"/>
    <xf numFmtId="0" fontId="24" fillId="0" borderId="0" applyNumberFormat="0" applyFill="0" applyBorder="0" applyAlignment="0" applyProtection="0"/>
    <xf numFmtId="0" fontId="32" fillId="2" borderId="0" applyNumberFormat="0" applyBorder="0" applyAlignment="0" applyProtection="0"/>
    <xf numFmtId="9" fontId="2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4" fillId="0" borderId="0"/>
    <xf numFmtId="0" fontId="22" fillId="0" borderId="0"/>
    <xf numFmtId="0" fontId="21" fillId="0" borderId="0"/>
    <xf numFmtId="0" fontId="20" fillId="0" borderId="0"/>
    <xf numFmtId="0" fontId="19" fillId="3" borderId="0" applyNumberFormat="0" applyBorder="0" applyAlignment="0" applyProtection="0"/>
    <xf numFmtId="0" fontId="19" fillId="0" borderId="0"/>
    <xf numFmtId="0" fontId="19" fillId="3" borderId="0" applyNumberFormat="0" applyBorder="0" applyAlignment="0" applyProtection="0"/>
    <xf numFmtId="0" fontId="19" fillId="0" borderId="0"/>
    <xf numFmtId="0" fontId="19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7" fillId="0" borderId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43" fillId="7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24" fillId="0" borderId="0" applyNumberFormat="0" applyFill="0" applyBorder="0" applyAlignment="0" applyProtection="0"/>
    <xf numFmtId="0" fontId="14" fillId="3" borderId="0" applyNumberFormat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2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47" fillId="0" borderId="0" applyNumberForma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3" borderId="0" applyNumberFormat="0" applyBorder="0" applyAlignment="0" applyProtection="0"/>
    <xf numFmtId="0" fontId="55" fillId="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171">
    <xf numFmtId="0" fontId="0" fillId="0" borderId="0" xfId="0"/>
    <xf numFmtId="0" fontId="24" fillId="6" borderId="0" xfId="7" applyFill="1"/>
    <xf numFmtId="0" fontId="24" fillId="6" borderId="0" xfId="7" quotePrefix="1" applyFill="1"/>
    <xf numFmtId="0" fontId="24" fillId="0" borderId="0" xfId="7"/>
    <xf numFmtId="0" fontId="25" fillId="6" borderId="0" xfId="8" applyFont="1" applyFill="1" applyAlignment="1">
      <alignment vertical="center"/>
    </xf>
    <xf numFmtId="0" fontId="26" fillId="0" borderId="0" xfId="8" applyFont="1"/>
    <xf numFmtId="0" fontId="25" fillId="6" borderId="0" xfId="8" applyFont="1" applyFill="1" applyAlignment="1">
      <alignment wrapText="1"/>
    </xf>
    <xf numFmtId="0" fontId="29" fillId="0" borderId="0" xfId="8" applyFont="1"/>
    <xf numFmtId="0" fontId="26" fillId="0" borderId="0" xfId="8" applyFont="1" applyFill="1"/>
    <xf numFmtId="165" fontId="26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4" fillId="0" borderId="0" xfId="7" applyFill="1"/>
    <xf numFmtId="0" fontId="33" fillId="6" borderId="0" xfId="15" applyFont="1" applyFill="1" applyAlignment="1">
      <alignment vertical="center" wrapText="1"/>
    </xf>
    <xf numFmtId="0" fontId="33" fillId="6" borderId="0" xfId="15" applyFont="1" applyFill="1" applyAlignment="1">
      <alignment vertical="center"/>
    </xf>
    <xf numFmtId="0" fontId="33" fillId="6" borderId="0" xfId="15" applyFont="1" applyFill="1" applyAlignment="1">
      <alignment horizontal="left" vertical="center" wrapText="1"/>
    </xf>
    <xf numFmtId="0" fontId="33" fillId="0" borderId="0" xfId="15" applyFont="1" applyAlignment="1">
      <alignment vertical="center"/>
    </xf>
    <xf numFmtId="165" fontId="26" fillId="0" borderId="0" xfId="8" applyNumberFormat="1" applyFont="1"/>
    <xf numFmtId="0" fontId="24" fillId="0" borderId="0" xfId="7"/>
    <xf numFmtId="0" fontId="24" fillId="0" borderId="0" xfId="11" applyFill="1"/>
    <xf numFmtId="0" fontId="35" fillId="0" borderId="0" xfId="8" applyFont="1" applyFill="1" applyAlignment="1">
      <alignment horizontal="left"/>
    </xf>
    <xf numFmtId="0" fontId="24" fillId="0" borderId="0" xfId="8" applyFont="1" applyFill="1"/>
    <xf numFmtId="0" fontId="34" fillId="6" borderId="0" xfId="15" applyFont="1" applyFill="1" applyAlignment="1">
      <alignment vertical="center" wrapText="1"/>
    </xf>
    <xf numFmtId="164" fontId="24" fillId="0" borderId="2" xfId="8" applyNumberFormat="1" applyFont="1" applyFill="1" applyBorder="1" applyAlignment="1">
      <alignment horizontal="center"/>
    </xf>
    <xf numFmtId="0" fontId="25" fillId="0" borderId="0" xfId="0" applyFont="1"/>
    <xf numFmtId="0" fontId="34" fillId="6" borderId="0" xfId="15" applyFont="1" applyFill="1" applyAlignment="1">
      <alignment horizontal="left" vertical="center"/>
    </xf>
    <xf numFmtId="0" fontId="24" fillId="0" borderId="2" xfId="8" applyNumberFormat="1" applyFont="1" applyFill="1" applyBorder="1" applyAlignment="1">
      <alignment horizontal="center"/>
    </xf>
    <xf numFmtId="0" fontId="40" fillId="0" borderId="0" xfId="7" applyFont="1"/>
    <xf numFmtId="0" fontId="40" fillId="0" borderId="3" xfId="7" applyFont="1" applyBorder="1"/>
    <xf numFmtId="0" fontId="34" fillId="0" borderId="0" xfId="15" applyFont="1" applyAlignment="1">
      <alignment vertical="center"/>
    </xf>
    <xf numFmtId="0" fontId="26" fillId="0" borderId="1" xfId="8" applyFont="1" applyFill="1" applyBorder="1" applyAlignment="1">
      <alignment horizontal="center" wrapText="1"/>
    </xf>
    <xf numFmtId="0" fontId="24" fillId="6" borderId="4" xfId="7" applyFill="1" applyBorder="1"/>
    <xf numFmtId="0" fontId="37" fillId="6" borderId="4" xfId="7" applyFont="1" applyFill="1" applyBorder="1"/>
    <xf numFmtId="0" fontId="0" fillId="0" borderId="4" xfId="8" applyFont="1" applyBorder="1" applyAlignment="1">
      <alignment horizontal="left"/>
    </xf>
    <xf numFmtId="0" fontId="25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5" fillId="0" borderId="5" xfId="8" applyFont="1" applyBorder="1" applyAlignment="1">
      <alignment horizontal="left"/>
    </xf>
    <xf numFmtId="0" fontId="25" fillId="0" borderId="8" xfId="8" applyFont="1" applyBorder="1" applyAlignment="1">
      <alignment horizontal="left"/>
    </xf>
    <xf numFmtId="0" fontId="41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40" fillId="0" borderId="9" xfId="0" applyFont="1" applyBorder="1"/>
    <xf numFmtId="0" fontId="24" fillId="0" borderId="0" xfId="7"/>
    <xf numFmtId="0" fontId="24" fillId="0" borderId="0" xfId="7"/>
    <xf numFmtId="0" fontId="24" fillId="0" borderId="0" xfId="7"/>
    <xf numFmtId="0" fontId="24" fillId="0" borderId="0" xfId="7"/>
    <xf numFmtId="0" fontId="24" fillId="0" borderId="0" xfId="7"/>
    <xf numFmtId="0" fontId="24" fillId="0" borderId="0" xfId="7"/>
    <xf numFmtId="0" fontId="0" fillId="0" borderId="0" xfId="0"/>
    <xf numFmtId="164" fontId="24" fillId="0" borderId="0" xfId="7" applyNumberFormat="1"/>
    <xf numFmtId="164" fontId="24" fillId="0" borderId="0" xfId="7" applyNumberFormat="1"/>
    <xf numFmtId="2" fontId="0" fillId="0" borderId="0" xfId="0" applyNumberFormat="1"/>
    <xf numFmtId="164" fontId="24" fillId="0" borderId="0" xfId="7" applyNumberFormat="1" applyAlignment="1">
      <alignment horizontal="center"/>
    </xf>
    <xf numFmtId="164" fontId="24" fillId="0" borderId="0" xfId="7" applyNumberFormat="1"/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4" fillId="0" borderId="0" xfId="7" applyNumberFormat="1"/>
    <xf numFmtId="166" fontId="24" fillId="0" borderId="0" xfId="7" applyNumberFormat="1"/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/>
    <xf numFmtId="0" fontId="24" fillId="0" borderId="0" xfId="7"/>
    <xf numFmtId="0" fontId="24" fillId="0" borderId="2" xfId="7" applyFont="1" applyBorder="1" applyAlignment="1">
      <alignment horizontal="left" vertical="center"/>
    </xf>
    <xf numFmtId="0" fontId="24" fillId="0" borderId="2" xfId="0" applyFont="1" applyBorder="1"/>
    <xf numFmtId="0" fontId="24" fillId="0" borderId="0" xfId="0" applyFont="1"/>
    <xf numFmtId="0" fontId="24" fillId="0" borderId="3" xfId="0" applyFont="1" applyBorder="1"/>
    <xf numFmtId="0" fontId="24" fillId="0" borderId="1" xfId="0" applyFont="1" applyBorder="1"/>
    <xf numFmtId="164" fontId="24" fillId="0" borderId="0" xfId="0" applyNumberFormat="1" applyFont="1"/>
    <xf numFmtId="0" fontId="24" fillId="0" borderId="3" xfId="7" applyFont="1" applyBorder="1"/>
    <xf numFmtId="0" fontId="25" fillId="0" borderId="1" xfId="7" applyFont="1" applyBorder="1" applyAlignment="1">
      <alignment horizontal="right"/>
    </xf>
    <xf numFmtId="164" fontId="24" fillId="0" borderId="0" xfId="7" applyNumberFormat="1" applyFont="1" applyAlignment="1">
      <alignment horizontal="center"/>
    </xf>
    <xf numFmtId="0" fontId="24" fillId="0" borderId="0" xfId="7" applyFont="1"/>
    <xf numFmtId="164" fontId="24" fillId="0" borderId="0" xfId="7" applyNumberFormat="1" applyFont="1"/>
    <xf numFmtId="0" fontId="24" fillId="0" borderId="2" xfId="7" applyFont="1" applyBorder="1"/>
    <xf numFmtId="164" fontId="24" fillId="0" borderId="0" xfId="7" applyNumberFormat="1" applyFont="1" applyFill="1" applyAlignment="1">
      <alignment horizontal="center"/>
    </xf>
    <xf numFmtId="164" fontId="24" fillId="0" borderId="0" xfId="7" applyNumberFormat="1" applyFont="1" applyBorder="1"/>
    <xf numFmtId="0" fontId="24" fillId="0" borderId="0" xfId="7" applyFont="1" applyBorder="1"/>
    <xf numFmtId="167" fontId="26" fillId="0" borderId="0" xfId="8" applyNumberFormat="1" applyFont="1"/>
    <xf numFmtId="0" fontId="33" fillId="0" borderId="0" xfId="15" applyFont="1" applyFill="1" applyAlignment="1">
      <alignment vertical="center"/>
    </xf>
    <xf numFmtId="0" fontId="34" fillId="0" borderId="0" xfId="15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6" fillId="0" borderId="0" xfId="0" applyFont="1"/>
    <xf numFmtId="0" fontId="24" fillId="0" borderId="0" xfId="7"/>
    <xf numFmtId="165" fontId="26" fillId="0" borderId="0" xfId="8" applyNumberFormat="1" applyFont="1"/>
    <xf numFmtId="0" fontId="26" fillId="0" borderId="0" xfId="8" applyFont="1"/>
    <xf numFmtId="0" fontId="48" fillId="0" borderId="2" xfId="0" applyFont="1" applyBorder="1"/>
    <xf numFmtId="0" fontId="49" fillId="0" borderId="0" xfId="0" applyFont="1"/>
    <xf numFmtId="0" fontId="50" fillId="0" borderId="0" xfId="0" applyFont="1"/>
    <xf numFmtId="0" fontId="24" fillId="0" borderId="2" xfId="7" applyBorder="1" applyAlignment="1">
      <alignment horizontal="left" vertical="center"/>
    </xf>
    <xf numFmtId="0" fontId="52" fillId="0" borderId="0" xfId="0" applyFont="1"/>
    <xf numFmtId="0" fontId="45" fillId="0" borderId="1" xfId="31" applyFont="1" applyBorder="1" applyAlignment="1">
      <alignment horizontal="left"/>
    </xf>
    <xf numFmtId="0" fontId="24" fillId="0" borderId="0" xfId="8" applyFont="1" applyFill="1" applyAlignment="1">
      <alignment horizontal="center"/>
    </xf>
    <xf numFmtId="0" fontId="54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4" fillId="0" borderId="0" xfId="11" applyNumberFormat="1" applyFill="1"/>
    <xf numFmtId="164" fontId="24" fillId="0" borderId="13" xfId="7" applyNumberFormat="1" applyFont="1" applyBorder="1" applyAlignment="1">
      <alignment horizontal="center"/>
    </xf>
    <xf numFmtId="164" fontId="24" fillId="0" borderId="11" xfId="7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25" fillId="0" borderId="0" xfId="7" applyNumberFormat="1" applyFont="1" applyAlignment="1">
      <alignment horizontal="center"/>
    </xf>
    <xf numFmtId="0" fontId="24" fillId="0" borderId="2" xfId="7" quotePrefix="1" applyFont="1" applyBorder="1"/>
    <xf numFmtId="164" fontId="25" fillId="0" borderId="0" xfId="7" applyNumberFormat="1" applyFont="1"/>
    <xf numFmtId="168" fontId="26" fillId="0" borderId="2" xfId="8" applyNumberFormat="1" applyFont="1" applyBorder="1"/>
    <xf numFmtId="0" fontId="26" fillId="0" borderId="2" xfId="8" applyFont="1" applyBorder="1"/>
    <xf numFmtId="0" fontId="46" fillId="0" borderId="2" xfId="0" applyFont="1" applyBorder="1"/>
    <xf numFmtId="164" fontId="24" fillId="6" borderId="0" xfId="7" applyNumberFormat="1" applyFont="1" applyFill="1" applyAlignment="1">
      <alignment horizontal="center"/>
    </xf>
    <xf numFmtId="0" fontId="24" fillId="0" borderId="7" xfId="8" applyBorder="1" applyAlignment="1">
      <alignment horizontal="center"/>
    </xf>
    <xf numFmtId="0" fontId="24" fillId="5" borderId="4" xfId="8" quotePrefix="1" applyNumberFormat="1" applyFill="1" applyBorder="1" applyAlignment="1">
      <alignment horizontal="left"/>
    </xf>
    <xf numFmtId="2" fontId="24" fillId="4" borderId="6" xfId="8" applyNumberFormat="1" applyFill="1" applyBorder="1" applyAlignment="1">
      <alignment horizontal="center"/>
    </xf>
    <xf numFmtId="0" fontId="39" fillId="0" borderId="4" xfId="7" applyFont="1" applyBorder="1" applyAlignment="1">
      <alignment horizontal="left" vertical="center"/>
    </xf>
    <xf numFmtId="0" fontId="25" fillId="0" borderId="0" xfId="7" applyFont="1" applyAlignment="1">
      <alignment horizontal="right"/>
    </xf>
    <xf numFmtId="0" fontId="24" fillId="5" borderId="4" xfId="8" applyFill="1" applyBorder="1" applyAlignment="1">
      <alignment horizontal="left"/>
    </xf>
    <xf numFmtId="0" fontId="24" fillId="5" borderId="6" xfId="8" applyFill="1" applyBorder="1" applyAlignment="1">
      <alignment horizontal="left"/>
    </xf>
    <xf numFmtId="2" fontId="24" fillId="4" borderId="0" xfId="8" applyNumberFormat="1" applyFill="1" applyAlignment="1">
      <alignment horizontal="left"/>
    </xf>
    <xf numFmtId="0" fontId="24" fillId="5" borderId="10" xfId="8" applyFill="1" applyBorder="1" applyAlignment="1">
      <alignment horizontal="left"/>
    </xf>
    <xf numFmtId="0" fontId="24" fillId="5" borderId="4" xfId="8" applyNumberFormat="1" applyFill="1" applyBorder="1" applyAlignment="1">
      <alignment horizontal="left"/>
    </xf>
    <xf numFmtId="0" fontId="24" fillId="0" borderId="14" xfId="8" applyBorder="1" applyAlignment="1">
      <alignment horizontal="center"/>
    </xf>
    <xf numFmtId="0" fontId="24" fillId="0" borderId="5" xfId="8" applyBorder="1" applyAlignment="1">
      <alignment horizontal="center"/>
    </xf>
    <xf numFmtId="164" fontId="24" fillId="0" borderId="0" xfId="0" applyNumberFormat="1" applyFont="1" applyBorder="1"/>
    <xf numFmtId="0" fontId="0" fillId="9" borderId="0" xfId="0" applyFill="1"/>
    <xf numFmtId="164" fontId="25" fillId="0" borderId="0" xfId="0" applyNumberFormat="1" applyFont="1"/>
    <xf numFmtId="2" fontId="25" fillId="0" borderId="0" xfId="7" applyNumberFormat="1" applyFont="1" applyAlignment="1">
      <alignment horizontal="center"/>
    </xf>
    <xf numFmtId="0" fontId="3" fillId="6" borderId="0" xfId="108" applyFill="1"/>
    <xf numFmtId="167" fontId="3" fillId="6" borderId="0" xfId="108" applyNumberFormat="1" applyFill="1"/>
    <xf numFmtId="0" fontId="3" fillId="0" borderId="0" xfId="108"/>
    <xf numFmtId="0" fontId="51" fillId="6" borderId="0" xfId="108" applyFont="1" applyFill="1" applyAlignment="1">
      <alignment horizontal="center"/>
    </xf>
    <xf numFmtId="0" fontId="33" fillId="6" borderId="0" xfId="109" applyFont="1" applyFill="1" applyAlignment="1">
      <alignment vertical="center" wrapText="1"/>
    </xf>
    <xf numFmtId="2" fontId="3" fillId="6" borderId="12" xfId="108" applyNumberFormat="1" applyFill="1" applyBorder="1" applyAlignment="1">
      <alignment horizontal="center"/>
    </xf>
    <xf numFmtId="2" fontId="3" fillId="0" borderId="0" xfId="108" applyNumberFormat="1"/>
    <xf numFmtId="0" fontId="3" fillId="6" borderId="12" xfId="108" applyFill="1" applyBorder="1"/>
    <xf numFmtId="2" fontId="0" fillId="0" borderId="0" xfId="0" applyNumberFormat="1" applyAlignment="1">
      <alignment horizontal="center"/>
    </xf>
    <xf numFmtId="2" fontId="3" fillId="6" borderId="0" xfId="108" applyNumberFormat="1" applyFill="1"/>
    <xf numFmtId="0" fontId="3" fillId="0" borderId="4" xfId="110" applyBorder="1"/>
    <xf numFmtId="0" fontId="3" fillId="0" borderId="5" xfId="110" applyBorder="1"/>
    <xf numFmtId="0" fontId="36" fillId="6" borderId="4" xfId="110" applyFont="1" applyFill="1" applyBorder="1"/>
    <xf numFmtId="0" fontId="24" fillId="10" borderId="0" xfId="0" applyFont="1" applyFill="1"/>
    <xf numFmtId="0" fontId="0" fillId="10" borderId="0" xfId="0" applyFill="1"/>
    <xf numFmtId="2" fontId="2" fillId="6" borderId="12" xfId="108" applyNumberFormat="1" applyFont="1" applyFill="1" applyBorder="1" applyAlignment="1">
      <alignment horizontal="center"/>
    </xf>
    <xf numFmtId="0" fontId="24" fillId="10" borderId="4" xfId="8" quotePrefix="1" applyNumberFormat="1" applyFill="1" applyBorder="1" applyAlignment="1">
      <alignment horizontal="left"/>
    </xf>
    <xf numFmtId="2" fontId="24" fillId="10" borderId="6" xfId="8" applyNumberFormat="1" applyFill="1" applyBorder="1" applyAlignment="1">
      <alignment horizontal="center"/>
    </xf>
    <xf numFmtId="164" fontId="45" fillId="0" borderId="1" xfId="31" applyNumberFormat="1" applyFont="1" applyBorder="1" applyAlignment="1">
      <alignment horizontal="center"/>
    </xf>
    <xf numFmtId="0" fontId="24" fillId="0" borderId="2" xfId="7" quotePrefix="1" applyFont="1" applyBorder="1" applyAlignment="1">
      <alignment horizontal="left" vertical="center" wrapText="1"/>
    </xf>
    <xf numFmtId="0" fontId="3" fillId="6" borderId="0" xfId="108" applyFill="1" applyBorder="1"/>
    <xf numFmtId="2" fontId="3" fillId="6" borderId="0" xfId="108" applyNumberFormat="1" applyFill="1" applyBorder="1" applyAlignment="1">
      <alignment horizontal="center"/>
    </xf>
    <xf numFmtId="2" fontId="3" fillId="0" borderId="0" xfId="108" applyNumberFormat="1" applyBorder="1" applyAlignment="1">
      <alignment horizontal="center"/>
    </xf>
    <xf numFmtId="0" fontId="3" fillId="6" borderId="2" xfId="108" applyFill="1" applyBorder="1"/>
    <xf numFmtId="0" fontId="3" fillId="6" borderId="2" xfId="108" quotePrefix="1" applyFill="1" applyBorder="1"/>
    <xf numFmtId="0" fontId="24" fillId="0" borderId="2" xfId="7" quotePrefix="1" applyFont="1" applyBorder="1" applyAlignment="1">
      <alignment horizontal="left" vertical="center"/>
    </xf>
    <xf numFmtId="2" fontId="3" fillId="6" borderId="0" xfId="108" applyNumberFormat="1" applyFill="1" applyAlignment="1">
      <alignment horizontal="center"/>
    </xf>
    <xf numFmtId="0" fontId="1" fillId="6" borderId="15" xfId="108" applyFont="1" applyFill="1" applyBorder="1"/>
    <xf numFmtId="0" fontId="1" fillId="6" borderId="2" xfId="108" applyFont="1" applyFill="1" applyBorder="1"/>
    <xf numFmtId="0" fontId="1" fillId="6" borderId="2" xfId="108" quotePrefix="1" applyFont="1" applyFill="1" applyBorder="1"/>
    <xf numFmtId="0" fontId="34" fillId="6" borderId="0" xfId="15" applyFont="1" applyFill="1" applyAlignment="1">
      <alignment horizontal="left" vertical="center" wrapText="1"/>
    </xf>
    <xf numFmtId="0" fontId="34" fillId="6" borderId="0" xfId="109" applyFont="1" applyFill="1" applyAlignment="1">
      <alignment horizontal="left" vertical="center" wrapText="1"/>
    </xf>
    <xf numFmtId="0" fontId="34" fillId="6" borderId="4" xfId="110" applyFont="1" applyFill="1" applyBorder="1" applyAlignment="1">
      <alignment horizontal="left" vertical="center" wrapText="1"/>
    </xf>
  </cellXfs>
  <cellStyles count="111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13 2 2 2" xfId="108" xr:uid="{5EE4A0FB-269A-4392-96C4-35B7F649F5CE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13 2 2" xfId="109" xr:uid="{00C1538D-EF97-4418-944F-8E40A93DF327}"/>
    <cellStyle name="Normal 5 4 14" xfId="107" xr:uid="{E534C013-86F2-4B52-B1CD-83578C56254D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2 3 2" xfId="110" xr:uid="{48A52D49-861B-4288-BC1C-4EC77274AEA6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3299"/>
      <rgbColor rgb="00FFB400"/>
      <rgbColor rgb="00FF4B00"/>
      <rgbColor rgb="0065B800"/>
      <rgbColor rgb="0000B1EA"/>
      <rgbColor rgb="00007816"/>
      <rgbColor rgb="008139C6"/>
      <rgbColor rgb="005C5C5C"/>
      <rgbColor rgb="008099CC"/>
      <rgbColor rgb="00FFDA80"/>
      <rgbColor rgb="00FFA580"/>
      <rgbColor rgb="00B2DC80"/>
      <rgbColor rgb="0080D8F5"/>
      <rgbColor rgb="0080BC8B"/>
      <rgbColor rgb="00C09CE3"/>
      <rgbColor rgb="00B3B3B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400"/>
      <color rgb="FFFF4B00"/>
      <color rgb="FFFFFFFF"/>
      <color rgb="FF65B800"/>
      <color rgb="FF003894"/>
      <color rgb="FFA9A9A9"/>
      <color rgb="FFD9D9D9"/>
      <color rgb="FFA1A1A1"/>
      <color rgb="FF98A1D0"/>
      <color rgb="FFFDD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170988994325132E-2"/>
          <c:y val="0.20995675555428223"/>
          <c:w val="0.9244354723350533"/>
          <c:h val="0.72144619470786409"/>
        </c:manualLayout>
      </c:layout>
      <c:lineChart>
        <c:grouping val="standard"/>
        <c:varyColors val="0"/>
        <c:ser>
          <c:idx val="2"/>
          <c:order val="0"/>
          <c:tx>
            <c:strRef>
              <c:f>'Chart 1'!$R$4</c:f>
              <c:strCache>
                <c:ptCount val="1"/>
                <c:pt idx="0">
                  <c:v>HICP Q4 2024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98A1D0"/>
              </a:solidFill>
              <a:ln w="25400">
                <a:solidFill>
                  <a:srgbClr val="98A1D0"/>
                </a:solidFill>
                <a:prstDash val="solid"/>
              </a:ln>
              <a:effectLst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94-4AD3-812F-94BA85F289B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3794-4AD3-812F-94BA85F289B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3794-4AD3-812F-94BA85F289B1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1.9</c:v>
                </c:pt>
                <c:pt idx="1">
                  <c:v>1.9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94-4AD3-812F-94BA85F289B1}"/>
            </c:ext>
          </c:extLst>
        </c:ser>
        <c:ser>
          <c:idx val="1"/>
          <c:order val="1"/>
          <c:tx>
            <c:strRef>
              <c:f>'Chart 1'!$R$5</c:f>
              <c:strCache>
                <c:ptCount val="1"/>
                <c:pt idx="0">
                  <c:v>HICP Q1 2025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894"/>
              </a:solidFill>
              <a:ln w="25400">
                <a:solidFill>
                  <a:srgbClr val="003894"/>
                </a:solidFill>
                <a:prstDash val="solid"/>
              </a:ln>
              <a:effectLst/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794-4AD3-812F-94BA85F289B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794-4AD3-812F-94BA85F289B1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2.1</c:v>
                </c:pt>
                <c:pt idx="1">
                  <c:v>1.9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94-4AD3-812F-94BA85F289B1}"/>
            </c:ext>
          </c:extLst>
        </c:ser>
        <c:ser>
          <c:idx val="0"/>
          <c:order val="2"/>
          <c:tx>
            <c:strRef>
              <c:f>'Chart 1'!$S$4</c:f>
              <c:strCache>
                <c:ptCount val="1"/>
                <c:pt idx="0">
                  <c:v>HICPX Q4 2024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DDDA7"/>
              </a:solidFill>
              <a:ln w="25400">
                <a:solidFill>
                  <a:srgbClr val="FDDDA7"/>
                </a:solidFill>
                <a:prstDash val="solid"/>
              </a:ln>
              <a:effectLst/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3794-4AD3-812F-94BA85F289B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3794-4AD3-812F-94BA85F289B1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2.2000000000000002</c:v>
                </c:pt>
                <c:pt idx="1">
                  <c:v>2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794-4AD3-812F-94BA85F289B1}"/>
            </c:ext>
          </c:extLst>
        </c:ser>
        <c:ser>
          <c:idx val="3"/>
          <c:order val="3"/>
          <c:tx>
            <c:strRef>
              <c:f>'Chart 1'!$S$5</c:f>
              <c:strCache>
                <c:ptCount val="1"/>
                <c:pt idx="0">
                  <c:v>HICPX Q1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3794-4AD3-812F-94BA85F289B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794-4AD3-812F-94BA85F289B1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2.2000000000000002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794-4AD3-812F-94BA85F28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2.2999999999999998"/>
          <c:min val="1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8'!$N$4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8'!$N$5:$N$16</c:f>
              <c:numCache>
                <c:formatCode>0.0</c:formatCode>
                <c:ptCount val="12"/>
                <c:pt idx="0">
                  <c:v>2.0152363388888901</c:v>
                </c:pt>
                <c:pt idx="1">
                  <c:v>1.59894145111111</c:v>
                </c:pt>
                <c:pt idx="2">
                  <c:v>3.161851462</c:v>
                </c:pt>
                <c:pt idx="3">
                  <c:v>6.0329582371111101</c:v>
                </c:pt>
                <c:pt idx="4">
                  <c:v>12.5066388924444</c:v>
                </c:pt>
                <c:pt idx="5">
                  <c:v>30.2201223126667</c:v>
                </c:pt>
                <c:pt idx="6">
                  <c:v>26.154212217111098</c:v>
                </c:pt>
                <c:pt idx="7">
                  <c:v>11.092699052</c:v>
                </c:pt>
                <c:pt idx="8">
                  <c:v>4.3014826862222204</c:v>
                </c:pt>
                <c:pt idx="9">
                  <c:v>1.5749029504444401</c:v>
                </c:pt>
                <c:pt idx="10">
                  <c:v>0.72624394422222205</c:v>
                </c:pt>
                <c:pt idx="11">
                  <c:v>0.614710455111111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5-42FC-9DAB-290B2BB5C529}"/>
            </c:ext>
          </c:extLst>
        </c:ser>
        <c:ser>
          <c:idx val="1"/>
          <c:order val="1"/>
          <c:tx>
            <c:strRef>
              <c:f>'Chart 8'!$M$4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8'!$M$5:$M$16</c:f>
              <c:numCache>
                <c:formatCode>0.0</c:formatCode>
                <c:ptCount val="12"/>
                <c:pt idx="0">
                  <c:v>1.40577942511111</c:v>
                </c:pt>
                <c:pt idx="1">
                  <c:v>1.30166832111111</c:v>
                </c:pt>
                <c:pt idx="2">
                  <c:v>3.0482208855555499</c:v>
                </c:pt>
                <c:pt idx="3">
                  <c:v>6.90194207733333</c:v>
                </c:pt>
                <c:pt idx="4">
                  <c:v>19.3582193893333</c:v>
                </c:pt>
                <c:pt idx="5">
                  <c:v>33.7974435175556</c:v>
                </c:pt>
                <c:pt idx="6">
                  <c:v>21.389024790222201</c:v>
                </c:pt>
                <c:pt idx="7">
                  <c:v>7.5803765915555603</c:v>
                </c:pt>
                <c:pt idx="8">
                  <c:v>2.9202782035555601</c:v>
                </c:pt>
                <c:pt idx="9">
                  <c:v>1.09105014133333</c:v>
                </c:pt>
                <c:pt idx="10">
                  <c:v>0.62832702888888903</c:v>
                </c:pt>
                <c:pt idx="11">
                  <c:v>0.57766962866666705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A5-42FC-9DAB-290B2BB5C529}"/>
            </c:ext>
          </c:extLst>
        </c:ser>
        <c:ser>
          <c:idx val="2"/>
          <c:order val="2"/>
          <c:tx>
            <c:strRef>
              <c:f>'Chart 8'!$L$4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8'!$L$5:$L$16</c:f>
              <c:numCache>
                <c:formatCode>0.0</c:formatCode>
                <c:ptCount val="12"/>
                <c:pt idx="0">
                  <c:v>0.82414309673469399</c:v>
                </c:pt>
                <c:pt idx="1">
                  <c:v>1.3381683851020401</c:v>
                </c:pt>
                <c:pt idx="2">
                  <c:v>3.5164954116326501</c:v>
                </c:pt>
                <c:pt idx="3">
                  <c:v>10.0764426759184</c:v>
                </c:pt>
                <c:pt idx="4">
                  <c:v>29.730851777346899</c:v>
                </c:pt>
                <c:pt idx="5">
                  <c:v>34.0369360922449</c:v>
                </c:pt>
                <c:pt idx="6">
                  <c:v>13.814841599387799</c:v>
                </c:pt>
                <c:pt idx="7">
                  <c:v>4.1686229777551</c:v>
                </c:pt>
                <c:pt idx="8">
                  <c:v>1.32981231673469</c:v>
                </c:pt>
                <c:pt idx="9">
                  <c:v>0.59148940244897996</c:v>
                </c:pt>
                <c:pt idx="10">
                  <c:v>0.40871563265306099</c:v>
                </c:pt>
                <c:pt idx="11">
                  <c:v>0.16348063224489801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5-42FC-9DAB-290B2BB5C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8'!$N$20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8'!$N$21:$N$32</c:f>
              <c:numCache>
                <c:formatCode>0.0</c:formatCode>
                <c:ptCount val="12"/>
                <c:pt idx="0">
                  <c:v>1.20776236</c:v>
                </c:pt>
                <c:pt idx="1">
                  <c:v>1.3958127736842101</c:v>
                </c:pt>
                <c:pt idx="2">
                  <c:v>2.9255928473684198</c:v>
                </c:pt>
                <c:pt idx="3">
                  <c:v>6.1391487697368401</c:v>
                </c:pt>
                <c:pt idx="4">
                  <c:v>11.5479437597368</c:v>
                </c:pt>
                <c:pt idx="5">
                  <c:v>27.4193593865789</c:v>
                </c:pt>
                <c:pt idx="6">
                  <c:v>28.279073550526299</c:v>
                </c:pt>
                <c:pt idx="7">
                  <c:v>12.619061431578899</c:v>
                </c:pt>
                <c:pt idx="8">
                  <c:v>5.1817098160526296</c:v>
                </c:pt>
                <c:pt idx="9">
                  <c:v>1.9465037055263199</c:v>
                </c:pt>
                <c:pt idx="10">
                  <c:v>0.91460024552631602</c:v>
                </c:pt>
                <c:pt idx="11">
                  <c:v>0.42343135421052602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9-4928-9784-572F27E15BB1}"/>
            </c:ext>
          </c:extLst>
        </c:ser>
        <c:ser>
          <c:idx val="1"/>
          <c:order val="1"/>
          <c:tx>
            <c:strRef>
              <c:f>'Chart 8'!$M$20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8'!$M$21:$M$32</c:f>
              <c:numCache>
                <c:formatCode>0.0</c:formatCode>
                <c:ptCount val="12"/>
                <c:pt idx="0">
                  <c:v>1.56167774153846</c:v>
                </c:pt>
                <c:pt idx="1">
                  <c:v>1.3055761823076899</c:v>
                </c:pt>
                <c:pt idx="2">
                  <c:v>2.5819038964102599</c:v>
                </c:pt>
                <c:pt idx="3">
                  <c:v>5.60201935128205</c:v>
                </c:pt>
                <c:pt idx="4">
                  <c:v>13.441811838461501</c:v>
                </c:pt>
                <c:pt idx="5">
                  <c:v>29.0950579402564</c:v>
                </c:pt>
                <c:pt idx="6">
                  <c:v>25.158604598974399</c:v>
                </c:pt>
                <c:pt idx="7">
                  <c:v>11.6053808164103</c:v>
                </c:pt>
                <c:pt idx="8">
                  <c:v>5.4731593356410304</c:v>
                </c:pt>
                <c:pt idx="9">
                  <c:v>2.1862620820512801</c:v>
                </c:pt>
                <c:pt idx="10">
                  <c:v>1.0350943548717999</c:v>
                </c:pt>
                <c:pt idx="11">
                  <c:v>0.95345186153846195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9-4928-9784-572F27E15BB1}"/>
            </c:ext>
          </c:extLst>
        </c:ser>
        <c:ser>
          <c:idx val="2"/>
          <c:order val="2"/>
          <c:tx>
            <c:strRef>
              <c:f>'Chart 8'!$L$20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8'!$L$21:$L$32</c:f>
              <c:numCache>
                <c:formatCode>0.0</c:formatCode>
                <c:ptCount val="12"/>
                <c:pt idx="0">
                  <c:v>1.01296856695652</c:v>
                </c:pt>
                <c:pt idx="1">
                  <c:v>1.2268119986956501</c:v>
                </c:pt>
                <c:pt idx="2">
                  <c:v>2.9525339908695698</c:v>
                </c:pt>
                <c:pt idx="3">
                  <c:v>7.0872844445652197</c:v>
                </c:pt>
                <c:pt idx="4">
                  <c:v>18.921478706087001</c:v>
                </c:pt>
                <c:pt idx="5">
                  <c:v>30.815165259565202</c:v>
                </c:pt>
                <c:pt idx="6">
                  <c:v>22.908182872608698</c:v>
                </c:pt>
                <c:pt idx="7">
                  <c:v>8.9807510841304303</c:v>
                </c:pt>
                <c:pt idx="8">
                  <c:v>3.6989722884782599</c:v>
                </c:pt>
                <c:pt idx="9">
                  <c:v>1.26630876043478</c:v>
                </c:pt>
                <c:pt idx="10">
                  <c:v>0.61870711</c:v>
                </c:pt>
                <c:pt idx="11">
                  <c:v>0.51083491760869604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99-4928-9784-572F27E15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8'!$N$37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8'!$K$38:$K$49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8'!$N$38:$N$49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7-4113-8DAA-264B46066535}"/>
            </c:ext>
          </c:extLst>
        </c:ser>
        <c:ser>
          <c:idx val="0"/>
          <c:order val="1"/>
          <c:tx>
            <c:strRef>
              <c:f>'Chart 8'!$M$37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8'!$M$38:$M$49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7-4113-8DAA-264B46066535}"/>
            </c:ext>
          </c:extLst>
        </c:ser>
        <c:ser>
          <c:idx val="1"/>
          <c:order val="2"/>
          <c:tx>
            <c:strRef>
              <c:f>'Chart 8'!$L$37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8'!$L$38:$L$49</c:f>
              <c:numCache>
                <c:formatCode>0.0</c:formatCode>
                <c:ptCount val="12"/>
                <c:pt idx="0">
                  <c:v>1.26076071685714</c:v>
                </c:pt>
                <c:pt idx="1">
                  <c:v>1.25631576771429</c:v>
                </c:pt>
                <c:pt idx="2">
                  <c:v>2.79860320571429</c:v>
                </c:pt>
                <c:pt idx="3">
                  <c:v>6.5942841862857096</c:v>
                </c:pt>
                <c:pt idx="4">
                  <c:v>15.2708974645714</c:v>
                </c:pt>
                <c:pt idx="5">
                  <c:v>31.554642483999999</c:v>
                </c:pt>
                <c:pt idx="6">
                  <c:v>24.884595102285701</c:v>
                </c:pt>
                <c:pt idx="7">
                  <c:v>9.3865371922857097</c:v>
                </c:pt>
                <c:pt idx="8">
                  <c:v>3.8306179557142901</c:v>
                </c:pt>
                <c:pt idx="9">
                  <c:v>1.46850844285714</c:v>
                </c:pt>
                <c:pt idx="10">
                  <c:v>0.76245296942857199</c:v>
                </c:pt>
                <c:pt idx="11">
                  <c:v>0.93178450999999995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7-4113-8DAA-264B46066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2908712558746509"/>
          <c:h val="0.71505449693209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2.3611817079411801</c:v>
                </c:pt>
                <c:pt idx="1">
                  <c:v>1.1171395879411801</c:v>
                </c:pt>
                <c:pt idx="2">
                  <c:v>3.0001931773529402</c:v>
                </c:pt>
                <c:pt idx="3">
                  <c:v>7.2176936567647099</c:v>
                </c:pt>
                <c:pt idx="4">
                  <c:v>14.733398728235301</c:v>
                </c:pt>
                <c:pt idx="5">
                  <c:v>26.733657612941201</c:v>
                </c:pt>
                <c:pt idx="6">
                  <c:v>24.0361042429412</c:v>
                </c:pt>
                <c:pt idx="7">
                  <c:v>11.798195169705901</c:v>
                </c:pt>
                <c:pt idx="8">
                  <c:v>4.8578838847058803</c:v>
                </c:pt>
                <c:pt idx="9">
                  <c:v>1.7511871247058799</c:v>
                </c:pt>
                <c:pt idx="10">
                  <c:v>0.93665223676470599</c:v>
                </c:pt>
                <c:pt idx="11">
                  <c:v>1.4567128702941201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5-46D4-9096-8C2451F596B1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1.76669397181818</c:v>
                </c:pt>
                <c:pt idx="1">
                  <c:v>1.2917581154545501</c:v>
                </c:pt>
                <c:pt idx="2">
                  <c:v>3.16954314454546</c:v>
                </c:pt>
                <c:pt idx="3">
                  <c:v>6.41819460242424</c:v>
                </c:pt>
                <c:pt idx="4">
                  <c:v>14.574295770000001</c:v>
                </c:pt>
                <c:pt idx="5">
                  <c:v>27.942637558181801</c:v>
                </c:pt>
                <c:pt idx="6">
                  <c:v>25.0706443787879</c:v>
                </c:pt>
                <c:pt idx="7">
                  <c:v>10.870948654242399</c:v>
                </c:pt>
                <c:pt idx="8">
                  <c:v>4.9523070118181796</c:v>
                </c:pt>
                <c:pt idx="9">
                  <c:v>1.83409877636364</c:v>
                </c:pt>
                <c:pt idx="10">
                  <c:v>0.96414297696969697</c:v>
                </c:pt>
                <c:pt idx="11">
                  <c:v>1.14473503969697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5-46D4-9096-8C2451F596B1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1.59717489705882</c:v>
                </c:pt>
                <c:pt idx="1">
                  <c:v>1.4093064749999999</c:v>
                </c:pt>
                <c:pt idx="2">
                  <c:v>2.9755455949999998</c:v>
                </c:pt>
                <c:pt idx="3">
                  <c:v>6.6519106785294104</c:v>
                </c:pt>
                <c:pt idx="4">
                  <c:v>16.227458043529399</c:v>
                </c:pt>
                <c:pt idx="5">
                  <c:v>30.248279748235301</c:v>
                </c:pt>
                <c:pt idx="6">
                  <c:v>23.675243452941199</c:v>
                </c:pt>
                <c:pt idx="7">
                  <c:v>9.7374365064705906</c:v>
                </c:pt>
                <c:pt idx="8">
                  <c:v>3.8509089823529399</c:v>
                </c:pt>
                <c:pt idx="9">
                  <c:v>1.6496282314705899</c:v>
                </c:pt>
                <c:pt idx="10">
                  <c:v>0.89953122264705898</c:v>
                </c:pt>
                <c:pt idx="11">
                  <c:v>1.07757616705882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45-46D4-9096-8C2451F59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177822257100278E-2"/>
          <c:y val="0.13626812074848732"/>
          <c:w val="0.93002486531288853"/>
          <c:h val="0.78873666968832679"/>
        </c:manualLayout>
      </c:layout>
      <c:lineChart>
        <c:grouping val="standard"/>
        <c:varyColors val="0"/>
        <c:ser>
          <c:idx val="3"/>
          <c:order val="0"/>
          <c:tx>
            <c:strRef>
              <c:f>'Chart 10'!$J$4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0-DF64-47F9-8EBB-F0396359ED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DF64-47F9-8EBB-F0396359EDB3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10'!$K$3:$P$3</c15:sqref>
                  </c15:fullRef>
                </c:ext>
              </c:extLst>
              <c:f>('Chart 10'!$K$3:$M$3,'Chart 10'!$O$3:$P$3)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10'!$K$4:$P$4</c15:sqref>
                  </c15:fullRef>
                </c:ext>
              </c:extLst>
              <c:f>('Chart 10'!$K$4:$M$4,'Chart 10'!$O$4:$P$4)</c:f>
              <c:numCache>
                <c:formatCode>0.0</c:formatCode>
                <c:ptCount val="5"/>
                <c:pt idx="0">
                  <c:v>6.5</c:v>
                </c:pt>
                <c:pt idx="1">
                  <c:v>6.4</c:v>
                </c:pt>
                <c:pt idx="2">
                  <c:v>#N/A</c:v>
                </c:pt>
                <c:pt idx="3">
                  <c:v>#N/A</c:v>
                </c:pt>
                <c:pt idx="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64-47F9-8EBB-F0396359EDB3}"/>
            </c:ext>
          </c:extLst>
        </c:ser>
        <c:ser>
          <c:idx val="1"/>
          <c:order val="1"/>
          <c:tx>
            <c:strRef>
              <c:f>'Chart 10'!$J$5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64-47F9-8EBB-F0396359ED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F64-47F9-8EBB-F0396359EDB3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10'!$K$3:$P$3</c15:sqref>
                  </c15:fullRef>
                </c:ext>
              </c:extLst>
              <c:f>('Chart 10'!$K$3:$M$3,'Chart 10'!$O$3:$P$3)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10'!$K$5:$P$5</c15:sqref>
                  </c15:fullRef>
                </c:ext>
              </c:extLst>
              <c:f>('Chart 10'!$K$5:$M$5,'Chart 10'!$O$5:$P$5)</c:f>
              <c:numCache>
                <c:formatCode>0.0</c:formatCode>
                <c:ptCount val="5"/>
                <c:pt idx="0">
                  <c:v>6.5</c:v>
                </c:pt>
                <c:pt idx="1">
                  <c:v>6.4</c:v>
                </c:pt>
                <c:pt idx="2">
                  <c:v>6.3</c:v>
                </c:pt>
                <c:pt idx="3">
                  <c:v>#N/A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64-47F9-8EBB-F0396359E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.6"/>
          <c:min val="6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11'!$M$2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11'!$M$3:$M$16</c:f>
              <c:numCache>
                <c:formatCode>0.0</c:formatCode>
                <c:ptCount val="14"/>
                <c:pt idx="0">
                  <c:v>0.41726682853658498</c:v>
                </c:pt>
                <c:pt idx="1">
                  <c:v>0.58751149658536606</c:v>
                </c:pt>
                <c:pt idx="2">
                  <c:v>1.3740230421951201</c:v>
                </c:pt>
                <c:pt idx="3">
                  <c:v>3.4645189973170698</c:v>
                </c:pt>
                <c:pt idx="4">
                  <c:v>8.5768364995122006</c:v>
                </c:pt>
                <c:pt idx="5">
                  <c:v>31.860755793902399</c:v>
                </c:pt>
                <c:pt idx="6">
                  <c:v>32.3137399502439</c:v>
                </c:pt>
                <c:pt idx="7">
                  <c:v>12.7853384395122</c:v>
                </c:pt>
                <c:pt idx="8">
                  <c:v>5.0439328334146296</c:v>
                </c:pt>
                <c:pt idx="9">
                  <c:v>1.8510689724390299</c:v>
                </c:pt>
                <c:pt idx="10">
                  <c:v>0.85065422951219505</c:v>
                </c:pt>
                <c:pt idx="11">
                  <c:v>0.40883387512195102</c:v>
                </c:pt>
                <c:pt idx="12">
                  <c:v>0.25814286195121899</c:v>
                </c:pt>
                <c:pt idx="13">
                  <c:v>0.2073761790243899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9-468F-AE42-E624A1C68EF7}"/>
            </c:ext>
          </c:extLst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11'!$L$3:$L$16</c:f>
              <c:numCache>
                <c:formatCode>0.0</c:formatCode>
                <c:ptCount val="14"/>
                <c:pt idx="0">
                  <c:v>0.124229556428571</c:v>
                </c:pt>
                <c:pt idx="1">
                  <c:v>0.21008190952381001</c:v>
                </c:pt>
                <c:pt idx="2">
                  <c:v>0.60071823428571403</c:v>
                </c:pt>
                <c:pt idx="3">
                  <c:v>2.0438728635714298</c:v>
                </c:pt>
                <c:pt idx="4">
                  <c:v>8.2465377585714297</c:v>
                </c:pt>
                <c:pt idx="5">
                  <c:v>33.683628095000003</c:v>
                </c:pt>
                <c:pt idx="6">
                  <c:v>36.535300114285697</c:v>
                </c:pt>
                <c:pt idx="7">
                  <c:v>12.1494254721429</c:v>
                </c:pt>
                <c:pt idx="8">
                  <c:v>4.10146908380952</c:v>
                </c:pt>
                <c:pt idx="9">
                  <c:v>1.32433453547619</c:v>
                </c:pt>
                <c:pt idx="10">
                  <c:v>0.46492461523809497</c:v>
                </c:pt>
                <c:pt idx="11">
                  <c:v>0.25816451761904802</c:v>
                </c:pt>
                <c:pt idx="12">
                  <c:v>0.17006333809523799</c:v>
                </c:pt>
                <c:pt idx="13">
                  <c:v>8.7249903809523896E-2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9-468F-AE42-E624A1C68EF7}"/>
            </c:ext>
          </c:extLst>
        </c:ser>
        <c:ser>
          <c:idx val="2"/>
          <c:order val="2"/>
          <c:tx>
            <c:strRef>
              <c:f>'Chart 11'!$K$2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11'!$K$3:$K$16</c:f>
              <c:numCache>
                <c:formatCode>0.0</c:formatCode>
                <c:ptCount val="14"/>
                <c:pt idx="0">
                  <c:v>0.147569924883721</c:v>
                </c:pt>
                <c:pt idx="1">
                  <c:v>0.27084372465116302</c:v>
                </c:pt>
                <c:pt idx="2">
                  <c:v>0.60660967511627895</c:v>
                </c:pt>
                <c:pt idx="3">
                  <c:v>1.7774823386046501</c:v>
                </c:pt>
                <c:pt idx="4">
                  <c:v>8.3621870769767401</c:v>
                </c:pt>
                <c:pt idx="5">
                  <c:v>32.7090515018605</c:v>
                </c:pt>
                <c:pt idx="6">
                  <c:v>39.408576524651203</c:v>
                </c:pt>
                <c:pt idx="7">
                  <c:v>11.438388132790701</c:v>
                </c:pt>
                <c:pt idx="8">
                  <c:v>3.3203176130232599</c:v>
                </c:pt>
                <c:pt idx="9">
                  <c:v>0.93721501790697703</c:v>
                </c:pt>
                <c:pt idx="10">
                  <c:v>0.42464658255813997</c:v>
                </c:pt>
                <c:pt idx="11">
                  <c:v>0.26915734744185998</c:v>
                </c:pt>
                <c:pt idx="12">
                  <c:v>0.18632621953488401</c:v>
                </c:pt>
                <c:pt idx="13">
                  <c:v>0.14162831976744189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39-468F-AE42-E624A1C6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11'!$M$19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11'!$M$20:$M$33</c:f>
              <c:numCache>
                <c:formatCode>0.0</c:formatCode>
                <c:ptCount val="14"/>
                <c:pt idx="0">
                  <c:v>0.89663377571428604</c:v>
                </c:pt>
                <c:pt idx="1">
                  <c:v>0.92836907085714304</c:v>
                </c:pt>
                <c:pt idx="2">
                  <c:v>1.8331381468571399</c:v>
                </c:pt>
                <c:pt idx="3">
                  <c:v>3.9748257537142901</c:v>
                </c:pt>
                <c:pt idx="4">
                  <c:v>11.597630332857101</c:v>
                </c:pt>
                <c:pt idx="5">
                  <c:v>31.341901512857099</c:v>
                </c:pt>
                <c:pt idx="6">
                  <c:v>26.2956377182857</c:v>
                </c:pt>
                <c:pt idx="7">
                  <c:v>12.6817165237143</c:v>
                </c:pt>
                <c:pt idx="8">
                  <c:v>5.2905334377142896</c:v>
                </c:pt>
                <c:pt idx="9">
                  <c:v>2.6493526417142901</c:v>
                </c:pt>
                <c:pt idx="10">
                  <c:v>1.1863566277142901</c:v>
                </c:pt>
                <c:pt idx="11">
                  <c:v>0.61537142628571395</c:v>
                </c:pt>
                <c:pt idx="12">
                  <c:v>0.36224125514285699</c:v>
                </c:pt>
                <c:pt idx="13">
                  <c:v>0.34629177571428571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23C-B0D3-C9BA21109B27}"/>
            </c:ext>
          </c:extLst>
        </c:ser>
        <c:ser>
          <c:idx val="1"/>
          <c:order val="1"/>
          <c:tx>
            <c:strRef>
              <c:f>'Chart 11'!$L$19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11'!$L$20:$L$33</c:f>
              <c:numCache>
                <c:formatCode>0.0</c:formatCode>
                <c:ptCount val="14"/>
                <c:pt idx="0">
                  <c:v>0.40938164833333301</c:v>
                </c:pt>
                <c:pt idx="1">
                  <c:v>0.51611084305555599</c:v>
                </c:pt>
                <c:pt idx="2">
                  <c:v>1.44634737222222</c:v>
                </c:pt>
                <c:pt idx="3">
                  <c:v>4.4964465938888898</c:v>
                </c:pt>
                <c:pt idx="4">
                  <c:v>12.6629688011111</c:v>
                </c:pt>
                <c:pt idx="5">
                  <c:v>35.233564874999999</c:v>
                </c:pt>
                <c:pt idx="6">
                  <c:v>27.2955732705556</c:v>
                </c:pt>
                <c:pt idx="7">
                  <c:v>10.6339104288889</c:v>
                </c:pt>
                <c:pt idx="8">
                  <c:v>4.1369772247222203</c:v>
                </c:pt>
                <c:pt idx="9">
                  <c:v>1.62878291055556</c:v>
                </c:pt>
                <c:pt idx="10">
                  <c:v>0.69113105833333299</c:v>
                </c:pt>
                <c:pt idx="11">
                  <c:v>0.40654769138888902</c:v>
                </c:pt>
                <c:pt idx="12">
                  <c:v>0.22073858027777801</c:v>
                </c:pt>
                <c:pt idx="13">
                  <c:v>0.22151870138888863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3-423C-B0D3-C9BA21109B27}"/>
            </c:ext>
          </c:extLst>
        </c:ser>
        <c:ser>
          <c:idx val="2"/>
          <c:order val="2"/>
          <c:tx>
            <c:strRef>
              <c:f>'Chart 11'!$K$19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11'!$K$20:$K$33</c:f>
              <c:numCache>
                <c:formatCode>0.0</c:formatCode>
                <c:ptCount val="14"/>
                <c:pt idx="0">
                  <c:v>0.28919605853658498</c:v>
                </c:pt>
                <c:pt idx="1">
                  <c:v>0.484841160243902</c:v>
                </c:pt>
                <c:pt idx="2">
                  <c:v>1.05584757878049</c:v>
                </c:pt>
                <c:pt idx="3">
                  <c:v>3.57613168</c:v>
                </c:pt>
                <c:pt idx="4">
                  <c:v>11.6338610812195</c:v>
                </c:pt>
                <c:pt idx="5">
                  <c:v>33.561998919268298</c:v>
                </c:pt>
                <c:pt idx="6">
                  <c:v>30.5841828758536</c:v>
                </c:pt>
                <c:pt idx="7">
                  <c:v>11.578014148536599</c:v>
                </c:pt>
                <c:pt idx="8">
                  <c:v>4.0135285690243903</c:v>
                </c:pt>
                <c:pt idx="9">
                  <c:v>1.7181082309756099</c:v>
                </c:pt>
                <c:pt idx="10">
                  <c:v>0.605662763658537</c:v>
                </c:pt>
                <c:pt idx="11">
                  <c:v>0.36552188317073198</c:v>
                </c:pt>
                <c:pt idx="12">
                  <c:v>0.21224803292682901</c:v>
                </c:pt>
                <c:pt idx="13">
                  <c:v>0.32085701658536508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43-423C-B0D3-C9BA2110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11'!$M$36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11'!$M$37:$M$50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6-463F-8109-80B8C16C902B}"/>
            </c:ext>
          </c:extLst>
        </c:ser>
        <c:ser>
          <c:idx val="1"/>
          <c:order val="1"/>
          <c:tx>
            <c:strRef>
              <c:f>'Chart 11'!$L$36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11'!$L$37:$L$50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6-463F-8109-80B8C16C902B}"/>
            </c:ext>
          </c:extLst>
        </c:ser>
        <c:ser>
          <c:idx val="2"/>
          <c:order val="2"/>
          <c:tx>
            <c:strRef>
              <c:f>'Chart 11'!$K$36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11'!$K$37:$K$50</c:f>
              <c:numCache>
                <c:formatCode>0.0</c:formatCode>
                <c:ptCount val="14"/>
                <c:pt idx="0">
                  <c:v>0.64723806212121204</c:v>
                </c:pt>
                <c:pt idx="1">
                  <c:v>0.87472473393939398</c:v>
                </c:pt>
                <c:pt idx="2">
                  <c:v>1.9193202645454599</c:v>
                </c:pt>
                <c:pt idx="3">
                  <c:v>4.7507331112121198</c:v>
                </c:pt>
                <c:pt idx="4">
                  <c:v>15.6410613115152</c:v>
                </c:pt>
                <c:pt idx="5">
                  <c:v>34.726345109999997</c:v>
                </c:pt>
                <c:pt idx="6">
                  <c:v>22.711028849090901</c:v>
                </c:pt>
                <c:pt idx="7">
                  <c:v>11.015666278787901</c:v>
                </c:pt>
                <c:pt idx="8">
                  <c:v>3.9728829133333301</c:v>
                </c:pt>
                <c:pt idx="9">
                  <c:v>1.8336285821212099</c:v>
                </c:pt>
                <c:pt idx="10">
                  <c:v>0.94978123818181803</c:v>
                </c:pt>
                <c:pt idx="11">
                  <c:v>0.50549778333333295</c:v>
                </c:pt>
                <c:pt idx="12">
                  <c:v>0.255017706969697</c:v>
                </c:pt>
                <c:pt idx="13">
                  <c:v>0.19707405515151549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6-463F-8109-80B8C16C9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2982492879879397"/>
          <c:h val="0.71505449693209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1.215274765</c:v>
                </c:pt>
                <c:pt idx="1">
                  <c:v>1.12389740366667</c:v>
                </c:pt>
                <c:pt idx="2">
                  <c:v>2.13137671733333</c:v>
                </c:pt>
                <c:pt idx="3">
                  <c:v>6.0203418549999999</c:v>
                </c:pt>
                <c:pt idx="4">
                  <c:v>15.9609710823333</c:v>
                </c:pt>
                <c:pt idx="5">
                  <c:v>24.522157842666701</c:v>
                </c:pt>
                <c:pt idx="6">
                  <c:v>20.741626118999999</c:v>
                </c:pt>
                <c:pt idx="7">
                  <c:v>11.7235228446667</c:v>
                </c:pt>
                <c:pt idx="8">
                  <c:v>7.0097527906666697</c:v>
                </c:pt>
                <c:pt idx="9">
                  <c:v>3.8666631253333299</c:v>
                </c:pt>
                <c:pt idx="10">
                  <c:v>2.1980696893333298</c:v>
                </c:pt>
                <c:pt idx="11">
                  <c:v>1.4659601600000001</c:v>
                </c:pt>
                <c:pt idx="12">
                  <c:v>0.86071906033333301</c:v>
                </c:pt>
                <c:pt idx="13">
                  <c:v>1.159666542666667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3-4BDB-8A33-43FB78F1667A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0.80395354531249996</c:v>
                </c:pt>
                <c:pt idx="1">
                  <c:v>0.79508700750000005</c:v>
                </c:pt>
                <c:pt idx="2">
                  <c:v>2.5191648706250001</c:v>
                </c:pt>
                <c:pt idx="3">
                  <c:v>6.7251719274999999</c:v>
                </c:pt>
                <c:pt idx="4">
                  <c:v>17.827845872499999</c:v>
                </c:pt>
                <c:pt idx="5">
                  <c:v>25.145747359062501</c:v>
                </c:pt>
                <c:pt idx="6">
                  <c:v>20.7576980875</c:v>
                </c:pt>
                <c:pt idx="7">
                  <c:v>12.954363450312499</c:v>
                </c:pt>
                <c:pt idx="8">
                  <c:v>5.6624768696874996</c:v>
                </c:pt>
                <c:pt idx="9">
                  <c:v>2.7971172296875002</c:v>
                </c:pt>
                <c:pt idx="10">
                  <c:v>1.6581271546875</c:v>
                </c:pt>
                <c:pt idx="11">
                  <c:v>0.9210973240625</c:v>
                </c:pt>
                <c:pt idx="12">
                  <c:v>0.59732787624999995</c:v>
                </c:pt>
                <c:pt idx="13">
                  <c:v>0.83482142406250004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3-4BDB-8A33-43FB78F1667A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0.40237833687500002</c:v>
                </c:pt>
                <c:pt idx="1">
                  <c:v>0.82307727562499999</c:v>
                </c:pt>
                <c:pt idx="2">
                  <c:v>2.6395979053124998</c:v>
                </c:pt>
                <c:pt idx="3">
                  <c:v>6.2692770756250003</c:v>
                </c:pt>
                <c:pt idx="4">
                  <c:v>18.1937745225</c:v>
                </c:pt>
                <c:pt idx="5">
                  <c:v>28.044498786875</c:v>
                </c:pt>
                <c:pt idx="6">
                  <c:v>19.892224526875001</c:v>
                </c:pt>
                <c:pt idx="7">
                  <c:v>12.323809310625</c:v>
                </c:pt>
                <c:pt idx="8">
                  <c:v>4.9999024178124998</c:v>
                </c:pt>
                <c:pt idx="9">
                  <c:v>2.6370036484375001</c:v>
                </c:pt>
                <c:pt idx="10">
                  <c:v>1.5672256490625001</c:v>
                </c:pt>
                <c:pt idx="11">
                  <c:v>0.8762982815625</c:v>
                </c:pt>
                <c:pt idx="12">
                  <c:v>0.54299459562499997</c:v>
                </c:pt>
                <c:pt idx="13">
                  <c:v>0.78793766593749992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3-4BDB-8A33-43FB78F1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2376262133506117E-2"/>
          <c:y val="0.19637196549153529"/>
          <c:w val="0.97202967233311754"/>
          <c:h val="0.79830599886099973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13'!$U$3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A4-4642-8315-A711A5BE310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43A4-4642-8315-A711A5BE310E}"/>
              </c:ext>
            </c:extLst>
          </c:dPt>
          <c:cat>
            <c:strRef>
              <c:f>'Chart 13'!$K$5:$K$13</c:f>
              <c:strCache>
                <c:ptCount val="9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</c:strCache>
            </c:strRef>
          </c:cat>
          <c:val>
            <c:numRef>
              <c:f>'Chart 13'!$N$5:$N$11</c:f>
              <c:numCache>
                <c:formatCode>0.00</c:formatCode>
                <c:ptCount val="7"/>
                <c:pt idx="0">
                  <c:v>2.8505445036170198</c:v>
                </c:pt>
                <c:pt idx="1">
                  <c:v>2.53678486531915</c:v>
                </c:pt>
                <c:pt idx="2">
                  <c:v>2.3230496455319201</c:v>
                </c:pt>
                <c:pt idx="3">
                  <c:v>#N/A</c:v>
                </c:pt>
                <c:pt idx="4">
                  <c:v>2.4156409925000002</c:v>
                </c:pt>
                <c:pt idx="5">
                  <c:v>2.1992073170731699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A4-4642-8315-A711A5BE310E}"/>
            </c:ext>
          </c:extLst>
        </c:ser>
        <c:ser>
          <c:idx val="4"/>
          <c:order val="1"/>
          <c:tx>
            <c:strRef>
              <c:f>'Chart 13'!$T$3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A4-4642-8315-A711A5BE310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43A4-4642-8315-A711A5BE310E}"/>
              </c:ext>
            </c:extLst>
          </c:dPt>
          <c:cat>
            <c:strRef>
              <c:f>'Chart 13'!$K$5:$K$13</c:f>
              <c:strCache>
                <c:ptCount val="9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</c:strCache>
            </c:strRef>
          </c:cat>
          <c:val>
            <c:numRef>
              <c:f>'Chart 13'!$M$5:$M$13</c:f>
              <c:numCache>
                <c:formatCode>0.00</c:formatCode>
                <c:ptCount val="9"/>
                <c:pt idx="0">
                  <c:v>2.6691364781132099</c:v>
                </c:pt>
                <c:pt idx="1">
                  <c:v>2.26822235226415</c:v>
                </c:pt>
                <c:pt idx="2">
                  <c:v>2.0595950754716998</c:v>
                </c:pt>
                <c:pt idx="3">
                  <c:v>1.9576018113207501</c:v>
                </c:pt>
                <c:pt idx="4">
                  <c:v>2.2386389292924522</c:v>
                </c:pt>
                <c:pt idx="5">
                  <c:v>1.9257723877551001</c:v>
                </c:pt>
                <c:pt idx="6">
                  <c:v>2.0255199523809502</c:v>
                </c:pt>
                <c:pt idx="8">
                  <c:v>2.2181944444444399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A4-4642-8315-A711A5BE3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3"/>
          <c:min val="1.750000000000000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2'!$N$5:$N$17</c:f>
              <c:numCache>
                <c:formatCode>0.0</c:formatCode>
                <c:ptCount val="13"/>
                <c:pt idx="0">
                  <c:v>0.36303032682056302</c:v>
                </c:pt>
                <c:pt idx="1">
                  <c:v>0.60273825757429</c:v>
                </c:pt>
                <c:pt idx="2">
                  <c:v>1.17717284984276</c:v>
                </c:pt>
                <c:pt idx="3">
                  <c:v>2.9592510734394701</c:v>
                </c:pt>
                <c:pt idx="4">
                  <c:v>7.7056432464616202</c:v>
                </c:pt>
                <c:pt idx="5">
                  <c:v>18.395758503795701</c:v>
                </c:pt>
                <c:pt idx="6">
                  <c:v>31.570107741469201</c:v>
                </c:pt>
                <c:pt idx="7">
                  <c:v>21.735345465496302</c:v>
                </c:pt>
                <c:pt idx="8">
                  <c:v>7.7769495616810103</c:v>
                </c:pt>
                <c:pt idx="9">
                  <c:v>4.1474388700385001</c:v>
                </c:pt>
                <c:pt idx="10">
                  <c:v>1.9649003919613901</c:v>
                </c:pt>
                <c:pt idx="11">
                  <c:v>1.0165043252639101</c:v>
                </c:pt>
                <c:pt idx="12">
                  <c:v>0.58515938615529695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5-4C7A-95EE-2F43BD9CE109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2'!$M$5:$M$17</c:f>
              <c:numCache>
                <c:formatCode>0.0</c:formatCode>
                <c:ptCount val="13"/>
                <c:pt idx="0">
                  <c:v>0.31995104347826098</c:v>
                </c:pt>
                <c:pt idx="1">
                  <c:v>0.48845401586956499</c:v>
                </c:pt>
                <c:pt idx="2">
                  <c:v>0.89246573804347795</c:v>
                </c:pt>
                <c:pt idx="3">
                  <c:v>2.6565095176087001</c:v>
                </c:pt>
                <c:pt idx="4">
                  <c:v>7.90609798695652</c:v>
                </c:pt>
                <c:pt idx="5">
                  <c:v>21.471810194130398</c:v>
                </c:pt>
                <c:pt idx="6">
                  <c:v>36.739174704565201</c:v>
                </c:pt>
                <c:pt idx="7">
                  <c:v>18.05989933</c:v>
                </c:pt>
                <c:pt idx="8">
                  <c:v>7.0904522880434797</c:v>
                </c:pt>
                <c:pt idx="9">
                  <c:v>2.4236704480434801</c:v>
                </c:pt>
                <c:pt idx="10">
                  <c:v>1.0684677600000001</c:v>
                </c:pt>
                <c:pt idx="11">
                  <c:v>0.49808553413043499</c:v>
                </c:pt>
                <c:pt idx="12">
                  <c:v>0.38496143804347799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5-4C7A-95EE-2F43BD9CE109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2'!$L$5:$L$17</c:f>
              <c:numCache>
                <c:formatCode>0.0</c:formatCode>
                <c:ptCount val="13"/>
                <c:pt idx="0">
                  <c:v>0.14142019510204101</c:v>
                </c:pt>
                <c:pt idx="1">
                  <c:v>0.221982659795918</c:v>
                </c:pt>
                <c:pt idx="2">
                  <c:v>0.45794787775510198</c:v>
                </c:pt>
                <c:pt idx="3">
                  <c:v>1.53131756489796</c:v>
                </c:pt>
                <c:pt idx="4">
                  <c:v>5.6825278332652998</c:v>
                </c:pt>
                <c:pt idx="5">
                  <c:v>17.5728292306122</c:v>
                </c:pt>
                <c:pt idx="6">
                  <c:v>39.011575114489801</c:v>
                </c:pt>
                <c:pt idx="7">
                  <c:v>23.6022249367347</c:v>
                </c:pt>
                <c:pt idx="8">
                  <c:v>7.6033950124489804</c:v>
                </c:pt>
                <c:pt idx="9">
                  <c:v>2.4946327957142902</c:v>
                </c:pt>
                <c:pt idx="10">
                  <c:v>0.86233810183673498</c:v>
                </c:pt>
                <c:pt idx="11">
                  <c:v>0.45050218959183702</c:v>
                </c:pt>
                <c:pt idx="12">
                  <c:v>0.36730648877550998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5-4C7A-95EE-2F43BD9C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2408963585434174E-2"/>
          <c:y val="0.19637196549153529"/>
          <c:w val="0.97198879551820727"/>
          <c:h val="0.79830599886099973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13'!$U$3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6D-45CE-BCDC-6D982C3371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A76D-45CE-BCDC-6D982C3371CF}"/>
              </c:ext>
            </c:extLst>
          </c:dPt>
          <c:cat>
            <c:strRef>
              <c:f>'Chart 13'!$R$5:$R$13</c:f>
              <c:strCache>
                <c:ptCount val="9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</c:strCache>
            </c:strRef>
          </c:cat>
          <c:val>
            <c:numRef>
              <c:f>'Chart 13'!$U$5:$U$11</c:f>
              <c:numCache>
                <c:formatCode>0.00</c:formatCode>
                <c:ptCount val="7"/>
                <c:pt idx="0">
                  <c:v>1.1060413960292701</c:v>
                </c:pt>
                <c:pt idx="1">
                  <c:v>1.11084437281463</c:v>
                </c:pt>
                <c:pt idx="2">
                  <c:v>1.1136938633195099</c:v>
                </c:pt>
                <c:pt idx="3">
                  <c:v>#N/A</c:v>
                </c:pt>
                <c:pt idx="4">
                  <c:v>1.11210644174</c:v>
                </c:pt>
                <c:pt idx="5">
                  <c:v>1.1179207408771401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6D-45CE-BCDC-6D982C3371CF}"/>
            </c:ext>
          </c:extLst>
        </c:ser>
        <c:ser>
          <c:idx val="4"/>
          <c:order val="1"/>
          <c:tx>
            <c:strRef>
              <c:f>'Chart 13'!$T$3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6D-45CE-BCDC-6D982C3371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A76D-45CE-BCDC-6D982C3371CF}"/>
              </c:ext>
            </c:extLst>
          </c:dPt>
          <c:cat>
            <c:strRef>
              <c:f>'Chart 13'!$R$5:$R$13</c:f>
              <c:strCache>
                <c:ptCount val="9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</c:strCache>
            </c:strRef>
          </c:cat>
          <c:val>
            <c:numRef>
              <c:f>'Chart 13'!$T$5:$T$13</c:f>
              <c:numCache>
                <c:formatCode>0.00</c:formatCode>
                <c:ptCount val="9"/>
                <c:pt idx="0">
                  <c:v>1.04616159941364</c:v>
                </c:pt>
                <c:pt idx="1">
                  <c:v>1.04304656991364</c:v>
                </c:pt>
                <c:pt idx="2">
                  <c:v>1.0434819637636401</c:v>
                </c:pt>
                <c:pt idx="3">
                  <c:v>1.0460025457295501</c:v>
                </c:pt>
                <c:pt idx="4">
                  <c:v>1.0446731697051175</c:v>
                </c:pt>
                <c:pt idx="5">
                  <c:v>1.05836311241795</c:v>
                </c:pt>
                <c:pt idx="6">
                  <c:v>1.0760431300486499</c:v>
                </c:pt>
                <c:pt idx="8">
                  <c:v>1.0899923781451599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6D-45CE-BCDC-6D982C337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1200000000000001"/>
          <c:min val="1.0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1.0000000000000002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6133130417521"/>
          <c:y val="0.21420220206461368"/>
          <c:w val="0.85791967180573003"/>
          <c:h val="0.68087370186388507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13'!$N$15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10-4212-80CE-C7DFC4F26A5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5310-4212-80CE-C7DFC4F26A57}"/>
              </c:ext>
            </c:extLst>
          </c:dPt>
          <c:cat>
            <c:strRef>
              <c:f>'Chart 13'!$K$17:$K$25</c:f>
              <c:strCache>
                <c:ptCount val="9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</c:strCache>
            </c:strRef>
          </c:cat>
          <c:val>
            <c:numRef>
              <c:f>'Chart 13'!$N$17:$N$23</c:f>
              <c:numCache>
                <c:formatCode>0.00</c:formatCode>
                <c:ptCount val="7"/>
                <c:pt idx="0">
                  <c:v>75.498022749181601</c:v>
                </c:pt>
                <c:pt idx="1">
                  <c:v>76.104754046523098</c:v>
                </c:pt>
                <c:pt idx="2">
                  <c:v>75.580475157320507</c:v>
                </c:pt>
                <c:pt idx="3">
                  <c:v>#N/A</c:v>
                </c:pt>
                <c:pt idx="4">
                  <c:v>75.863757111728205</c:v>
                </c:pt>
                <c:pt idx="5">
                  <c:v>75.863757111728205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10-4212-80CE-C7DFC4F26A57}"/>
            </c:ext>
          </c:extLst>
        </c:ser>
        <c:ser>
          <c:idx val="4"/>
          <c:order val="1"/>
          <c:tx>
            <c:strRef>
              <c:f>'Chart 13'!$M$15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10-4212-80CE-C7DFC4F26A5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5310-4212-80CE-C7DFC4F26A57}"/>
              </c:ext>
            </c:extLst>
          </c:dPt>
          <c:cat>
            <c:strRef>
              <c:f>'Chart 13'!$K$17:$K$25</c:f>
              <c:strCache>
                <c:ptCount val="9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</c:strCache>
            </c:strRef>
          </c:cat>
          <c:val>
            <c:numRef>
              <c:f>'Chart 13'!$M$17:$M$25</c:f>
              <c:numCache>
                <c:formatCode>0.00</c:formatCode>
                <c:ptCount val="9"/>
                <c:pt idx="0">
                  <c:v>75.262952077309095</c:v>
                </c:pt>
                <c:pt idx="1">
                  <c:v>74.485247514531807</c:v>
                </c:pt>
                <c:pt idx="2">
                  <c:v>73.831366849315899</c:v>
                </c:pt>
                <c:pt idx="3">
                  <c:v>73.155338701470498</c:v>
                </c:pt>
                <c:pt idx="4">
                  <c:v>74.183726285656817</c:v>
                </c:pt>
                <c:pt idx="5">
                  <c:v>72.470569391897499</c:v>
                </c:pt>
                <c:pt idx="6">
                  <c:v>72.844338437499999</c:v>
                </c:pt>
                <c:pt idx="8">
                  <c:v>73.453294642857102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310-4212-80CE-C7DFC4F26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77"/>
          <c:min val="7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8224927766382"/>
          <c:y val="0.2139703637893253"/>
          <c:w val="0.84880654624054341"/>
          <c:h val="0.6818483379782091"/>
        </c:manualLayout>
      </c:layout>
      <c:lineChart>
        <c:grouping val="standard"/>
        <c:varyColors val="0"/>
        <c:ser>
          <c:idx val="0"/>
          <c:order val="0"/>
          <c:tx>
            <c:strRef>
              <c:f>'Chart 13'!$U$15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2F-49C2-8E70-884C47DDAE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2F-49C2-8E70-884C47DDAE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9F2F-49C2-8E70-884C47DDAE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9F2F-49C2-8E70-884C47DDAECE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13'!$S$18:$S$23</c15:sqref>
                  </c15:fullRef>
                </c:ext>
              </c:extLst>
              <c:f>('Chart 13'!$S$18:$S$20,'Chart 13'!$S$22:$S$23)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13'!$U$18:$U$23</c15:sqref>
                  </c15:fullRef>
                </c:ext>
              </c:extLst>
              <c:f>('Chart 13'!$U$18:$U$20,'Chart 13'!$U$22:$U$23)</c:f>
              <c:numCache>
                <c:formatCode>0.00</c:formatCode>
                <c:ptCount val="5"/>
                <c:pt idx="0">
                  <c:v>3.2</c:v>
                </c:pt>
                <c:pt idx="1">
                  <c:v>2.7</c:v>
                </c:pt>
                <c:pt idx="2">
                  <c:v>#N/A</c:v>
                </c:pt>
                <c:pt idx="3">
                  <c:v>#N/A</c:v>
                </c:pt>
                <c:pt idx="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2F-49C2-8E70-884C47DDA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13'!$T$15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9F2F-49C2-8E70-884C47DDAE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9F2F-49C2-8E70-884C47DDAECE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13'!$R$18:$R$23</c15:sqref>
                  </c15:fullRef>
                </c:ext>
              </c:extLst>
              <c:f>('Chart 13'!$R$18:$R$20,'Chart 13'!$R$22:$R$23)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13'!$T$18:$T$23</c15:sqref>
                  </c15:fullRef>
                </c:ext>
              </c:extLst>
              <c:f>('Chart 13'!$T$18:$T$20,'Chart 13'!$T$22:$T$23)</c:f>
              <c:numCache>
                <c:formatCode>0.00</c:formatCode>
                <c:ptCount val="5"/>
                <c:pt idx="0">
                  <c:v>3.3</c:v>
                </c:pt>
                <c:pt idx="1">
                  <c:v>2.7</c:v>
                </c:pt>
                <c:pt idx="2">
                  <c:v>2.7</c:v>
                </c:pt>
                <c:pt idx="3">
                  <c:v>#N/A</c:v>
                </c:pt>
                <c:pt idx="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2F-49C2-8E70-884C47DDA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3.4"/>
          <c:min val="2.6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1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2'!$N$20:$N$32</c:f>
              <c:numCache>
                <c:formatCode>0.0</c:formatCode>
                <c:ptCount val="13"/>
                <c:pt idx="0">
                  <c:v>0.50410788787310901</c:v>
                </c:pt>
                <c:pt idx="1">
                  <c:v>0.90807606010245101</c:v>
                </c:pt>
                <c:pt idx="2">
                  <c:v>2.12467125146902</c:v>
                </c:pt>
                <c:pt idx="3">
                  <c:v>4.4446338379169301</c:v>
                </c:pt>
                <c:pt idx="4">
                  <c:v>8.4550685158727905</c:v>
                </c:pt>
                <c:pt idx="5">
                  <c:v>18.5135532639068</c:v>
                </c:pt>
                <c:pt idx="6">
                  <c:v>29.628707783707799</c:v>
                </c:pt>
                <c:pt idx="7">
                  <c:v>19.684114314615702</c:v>
                </c:pt>
                <c:pt idx="8">
                  <c:v>7.6535220722771999</c:v>
                </c:pt>
                <c:pt idx="9">
                  <c:v>4.5620357077609999</c:v>
                </c:pt>
                <c:pt idx="10">
                  <c:v>1.97390717189231</c:v>
                </c:pt>
                <c:pt idx="11">
                  <c:v>0.93257291316639601</c:v>
                </c:pt>
                <c:pt idx="12">
                  <c:v>0.61502921943849698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A-4DE6-88B4-B9916929723A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2'!$M$20:$M$32</c:f>
              <c:numCache>
                <c:formatCode>0.0</c:formatCode>
                <c:ptCount val="13"/>
                <c:pt idx="0">
                  <c:v>0.48012975349999998</c:v>
                </c:pt>
                <c:pt idx="1">
                  <c:v>0.68401860825000005</c:v>
                </c:pt>
                <c:pt idx="2">
                  <c:v>1.4962166884999999</c:v>
                </c:pt>
                <c:pt idx="3">
                  <c:v>4.2319720949999997</c:v>
                </c:pt>
                <c:pt idx="4">
                  <c:v>8.9624333549999999</c:v>
                </c:pt>
                <c:pt idx="5">
                  <c:v>18.90609292325</c:v>
                </c:pt>
                <c:pt idx="6">
                  <c:v>33.788574163500002</c:v>
                </c:pt>
                <c:pt idx="7">
                  <c:v>16.944041875</c:v>
                </c:pt>
                <c:pt idx="8">
                  <c:v>8.0518621204999992</c:v>
                </c:pt>
                <c:pt idx="9">
                  <c:v>3.4035495325</c:v>
                </c:pt>
                <c:pt idx="10">
                  <c:v>1.60861010325</c:v>
                </c:pt>
                <c:pt idx="11">
                  <c:v>0.77271508975000003</c:v>
                </c:pt>
                <c:pt idx="12">
                  <c:v>0.66978369199999999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A-4DE6-88B4-B9916929723A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2'!$L$20:$L$32</c:f>
              <c:numCache>
                <c:formatCode>0.0</c:formatCode>
                <c:ptCount val="13"/>
                <c:pt idx="0">
                  <c:v>0.26542350212766003</c:v>
                </c:pt>
                <c:pt idx="1">
                  <c:v>0.51896667361702098</c:v>
                </c:pt>
                <c:pt idx="2">
                  <c:v>1.0953828508510599</c:v>
                </c:pt>
                <c:pt idx="3">
                  <c:v>3.8397761695744701</c:v>
                </c:pt>
                <c:pt idx="4">
                  <c:v>8.8185070357446804</c:v>
                </c:pt>
                <c:pt idx="5">
                  <c:v>22.4935803080851</c:v>
                </c:pt>
                <c:pt idx="6">
                  <c:v>33.568042413829801</c:v>
                </c:pt>
                <c:pt idx="7">
                  <c:v>16.888731681063799</c:v>
                </c:pt>
                <c:pt idx="8">
                  <c:v>6.8401817640425504</c:v>
                </c:pt>
                <c:pt idx="9">
                  <c:v>3.0183951546808498</c:v>
                </c:pt>
                <c:pt idx="10">
                  <c:v>1.44413468744681</c:v>
                </c:pt>
                <c:pt idx="11">
                  <c:v>0.71917766382978698</c:v>
                </c:pt>
                <c:pt idx="12">
                  <c:v>0.48970009531914899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A-4DE6-88B4-B99169297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2'!$N$37:$N$49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C-4803-AFFD-04512BE07E1E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2'!$M$37:$M$49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C-4803-AFFD-04512BE07E1E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2'!$L$37:$L$49</c:f>
              <c:numCache>
                <c:formatCode>0.0</c:formatCode>
                <c:ptCount val="13"/>
                <c:pt idx="0">
                  <c:v>0.35133602631578897</c:v>
                </c:pt>
                <c:pt idx="1">
                  <c:v>0.66247916552631603</c:v>
                </c:pt>
                <c:pt idx="2">
                  <c:v>1.2992583099999999</c:v>
                </c:pt>
                <c:pt idx="3">
                  <c:v>3.5279239850000002</c:v>
                </c:pt>
                <c:pt idx="4">
                  <c:v>8.1580313213157893</c:v>
                </c:pt>
                <c:pt idx="5">
                  <c:v>18.387960836578898</c:v>
                </c:pt>
                <c:pt idx="6">
                  <c:v>35.497938961578903</c:v>
                </c:pt>
                <c:pt idx="7">
                  <c:v>18.199631073947401</c:v>
                </c:pt>
                <c:pt idx="8">
                  <c:v>7.5005061523684198</c:v>
                </c:pt>
                <c:pt idx="9">
                  <c:v>3.53572662473684</c:v>
                </c:pt>
                <c:pt idx="10">
                  <c:v>1.63299904236842</c:v>
                </c:pt>
                <c:pt idx="11">
                  <c:v>0.71467344184210502</c:v>
                </c:pt>
                <c:pt idx="12">
                  <c:v>0.53153505789473698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1C-4803-AFFD-04512BE07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040961049376271E-2"/>
          <c:y val="0.17496048865917732"/>
          <c:w val="0.91904554218323442"/>
          <c:h val="0.75265722665983226"/>
        </c:manualLayout>
      </c:layout>
      <c:lineChart>
        <c:grouping val="standard"/>
        <c:varyColors val="0"/>
        <c:ser>
          <c:idx val="1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  <c:pt idx="96">
                  <c:v>1.99915437081633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6-449A-A5D6-6A74F277753D}"/>
            </c:ext>
          </c:extLst>
        </c:ser>
        <c:ser>
          <c:idx val="0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6-449A-A5D6-6A74F2777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1.82023255813953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1.8869516900693499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1.89535332014103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1.7925234092731499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1.71674865876085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  <c:pt idx="91">
                  <c:v>2.1383509196359598</c:v>
                </c:pt>
                <c:pt idx="92">
                  <c:v>2.0509780398522399</c:v>
                </c:pt>
                <c:pt idx="93">
                  <c:v>2.0735275208802699</c:v>
                </c:pt>
                <c:pt idx="94">
                  <c:v>2.0252473316615101</c:v>
                </c:pt>
                <c:pt idx="95">
                  <c:v>1.9927915234883999</c:v>
                </c:pt>
                <c:pt idx="96">
                  <c:v>1.98403245115039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36-449A-A5D6-6A74F277753D}"/>
            </c:ext>
          </c:extLst>
        </c:ser>
        <c:ser>
          <c:idx val="3"/>
          <c:order val="3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  <c:pt idx="96">
                  <c:v>1.99915437081633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36-449A-A5D6-6A74F2777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6022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810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3188667765913358"/>
          <c:h val="0.752502158664717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4.3478260869565215</c:v>
                </c:pt>
                <c:pt idx="1">
                  <c:v>0</c:v>
                </c:pt>
                <c:pt idx="2">
                  <c:v>0</c:v>
                </c:pt>
                <c:pt idx="3">
                  <c:v>2.1739130434782608</c:v>
                </c:pt>
                <c:pt idx="4">
                  <c:v>10.869565217391305</c:v>
                </c:pt>
                <c:pt idx="5">
                  <c:v>58.695652173913047</c:v>
                </c:pt>
                <c:pt idx="6">
                  <c:v>10.869565217391305</c:v>
                </c:pt>
                <c:pt idx="7">
                  <c:v>4.3478260869565215</c:v>
                </c:pt>
                <c:pt idx="8">
                  <c:v>2.1739130434782608</c:v>
                </c:pt>
                <c:pt idx="9">
                  <c:v>0</c:v>
                </c:pt>
                <c:pt idx="10">
                  <c:v>6.5217391304347823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D-4DCE-AE05-1B8D2210C506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2.1739130434782608</c:v>
                </c:pt>
                <c:pt idx="1">
                  <c:v>0</c:v>
                </c:pt>
                <c:pt idx="2">
                  <c:v>4.3478260869565215</c:v>
                </c:pt>
                <c:pt idx="3">
                  <c:v>2.1739130434782608</c:v>
                </c:pt>
                <c:pt idx="4">
                  <c:v>17.391304347826086</c:v>
                </c:pt>
                <c:pt idx="5">
                  <c:v>50</c:v>
                </c:pt>
                <c:pt idx="6">
                  <c:v>10.869565217391305</c:v>
                </c:pt>
                <c:pt idx="7">
                  <c:v>8.695652173913043</c:v>
                </c:pt>
                <c:pt idx="8">
                  <c:v>2.1739130434782608</c:v>
                </c:pt>
                <c:pt idx="9">
                  <c:v>0</c:v>
                </c:pt>
                <c:pt idx="10">
                  <c:v>2.1739130434782608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D-4DCE-AE05-1B8D2210C506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2.0408163265306123</c:v>
                </c:pt>
                <c:pt idx="1">
                  <c:v>0</c:v>
                </c:pt>
                <c:pt idx="2">
                  <c:v>4.0816326530612246</c:v>
                </c:pt>
                <c:pt idx="3">
                  <c:v>6.1224489795918364</c:v>
                </c:pt>
                <c:pt idx="4">
                  <c:v>8.1632653061224492</c:v>
                </c:pt>
                <c:pt idx="5">
                  <c:v>57.142857142857139</c:v>
                </c:pt>
                <c:pt idx="6">
                  <c:v>8.1632653061224492</c:v>
                </c:pt>
                <c:pt idx="7">
                  <c:v>10.204081632653061</c:v>
                </c:pt>
                <c:pt idx="8">
                  <c:v>2.0408163265306123</c:v>
                </c:pt>
                <c:pt idx="9">
                  <c:v>0</c:v>
                </c:pt>
                <c:pt idx="10">
                  <c:v>2.0408163265306123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D-4DCE-AE05-1B8D2210C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  <c:max val="6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3188667765913358"/>
          <c:h val="0.71505449693209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5'!$N$4:$N$16</c:f>
              <c:numCache>
                <c:formatCode>0.0</c:formatCode>
                <c:ptCount val="13"/>
                <c:pt idx="0">
                  <c:v>0.41513150145302902</c:v>
                </c:pt>
                <c:pt idx="1">
                  <c:v>0.68313030493074101</c:v>
                </c:pt>
                <c:pt idx="2">
                  <c:v>1.67293628778669</c:v>
                </c:pt>
                <c:pt idx="3">
                  <c:v>4.5506802074441701</c:v>
                </c:pt>
                <c:pt idx="4">
                  <c:v>10.0688236329595</c:v>
                </c:pt>
                <c:pt idx="5">
                  <c:v>18.682682982036098</c:v>
                </c:pt>
                <c:pt idx="6">
                  <c:v>26.602194668352499</c:v>
                </c:pt>
                <c:pt idx="7">
                  <c:v>19.8034347274513</c:v>
                </c:pt>
                <c:pt idx="8">
                  <c:v>8.9177282967121005</c:v>
                </c:pt>
                <c:pt idx="9">
                  <c:v>4.5720559437145996</c:v>
                </c:pt>
                <c:pt idx="10">
                  <c:v>2.2343661983899099</c:v>
                </c:pt>
                <c:pt idx="11">
                  <c:v>0.93690248789029296</c:v>
                </c:pt>
                <c:pt idx="12">
                  <c:v>0.85993276087910397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F-4A58-92D8-1B6705C88BAC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5'!$M$4:$M$16</c:f>
              <c:numCache>
                <c:formatCode>0.0</c:formatCode>
                <c:ptCount val="13"/>
                <c:pt idx="0">
                  <c:v>0.439409526111111</c:v>
                </c:pt>
                <c:pt idx="1">
                  <c:v>0.59188568333333302</c:v>
                </c:pt>
                <c:pt idx="2">
                  <c:v>1.52882839111111</c:v>
                </c:pt>
                <c:pt idx="3">
                  <c:v>3.4981980527777798</c:v>
                </c:pt>
                <c:pt idx="4">
                  <c:v>8.9458130897222201</c:v>
                </c:pt>
                <c:pt idx="5">
                  <c:v>19.012086738055601</c:v>
                </c:pt>
                <c:pt idx="6">
                  <c:v>34.846194039166697</c:v>
                </c:pt>
                <c:pt idx="7">
                  <c:v>17.207661308055599</c:v>
                </c:pt>
                <c:pt idx="8">
                  <c:v>7.0369945980555499</c:v>
                </c:pt>
                <c:pt idx="9">
                  <c:v>3.606776215</c:v>
                </c:pt>
                <c:pt idx="10">
                  <c:v>1.6234986655555601</c:v>
                </c:pt>
                <c:pt idx="11">
                  <c:v>0.89424614944444503</c:v>
                </c:pt>
                <c:pt idx="12">
                  <c:v>0.76840754305555603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F-4A58-92D8-1B6705C88BAC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5'!$L$4:$L$16</c:f>
              <c:numCache>
                <c:formatCode>0.0</c:formatCode>
                <c:ptCount val="13"/>
                <c:pt idx="0">
                  <c:v>0.45903971810810801</c:v>
                </c:pt>
                <c:pt idx="1">
                  <c:v>0.66833982000000003</c:v>
                </c:pt>
                <c:pt idx="2">
                  <c:v>1.5391734718918899</c:v>
                </c:pt>
                <c:pt idx="3">
                  <c:v>3.52347940216216</c:v>
                </c:pt>
                <c:pt idx="4">
                  <c:v>8.9509362059459505</c:v>
                </c:pt>
                <c:pt idx="5">
                  <c:v>18.603413478108099</c:v>
                </c:pt>
                <c:pt idx="6">
                  <c:v>34.999619634594602</c:v>
                </c:pt>
                <c:pt idx="7">
                  <c:v>17.616945615135101</c:v>
                </c:pt>
                <c:pt idx="8">
                  <c:v>7.2272657697297298</c:v>
                </c:pt>
                <c:pt idx="9">
                  <c:v>3.5539727762162201</c:v>
                </c:pt>
                <c:pt idx="10">
                  <c:v>1.51098301135135</c:v>
                </c:pt>
                <c:pt idx="11">
                  <c:v>0.71364832621621599</c:v>
                </c:pt>
                <c:pt idx="12">
                  <c:v>0.63318276972972998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CF-4A58-92D8-1B6705C88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177822257100278E-2"/>
          <c:y val="0.13626812074848732"/>
          <c:w val="0.93002486531288853"/>
          <c:h val="0.78873666968832679"/>
        </c:manualLayout>
      </c:layout>
      <c:lineChart>
        <c:grouping val="standard"/>
        <c:varyColors val="0"/>
        <c:ser>
          <c:idx val="3"/>
          <c:order val="0"/>
          <c:tx>
            <c:strRef>
              <c:f>'Chart 6'!$J$4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0-BA38-47AF-BC2F-872B2705C4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BA38-47AF-BC2F-872B2705C4D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('Chart 6'!$K$3:$M$3,'Chart 6'!$O$3:$P$3)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6'!$K$4:$P$4</c15:sqref>
                  </c15:fullRef>
                </c:ext>
              </c:extLst>
              <c:f>('Chart 6'!$K$4:$M$4,'Chart 6'!$O$4:$P$4)</c:f>
              <c:numCache>
                <c:formatCode>0.0</c:formatCode>
                <c:ptCount val="5"/>
                <c:pt idx="0">
                  <c:v>1.2</c:v>
                </c:pt>
                <c:pt idx="1">
                  <c:v>1.4</c:v>
                </c:pt>
                <c:pt idx="2">
                  <c:v>#N/A</c:v>
                </c:pt>
                <c:pt idx="3">
                  <c:v>#N/A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38-47AF-BC2F-872B2705C4D0}"/>
            </c:ext>
          </c:extLst>
        </c:ser>
        <c:ser>
          <c:idx val="1"/>
          <c:order val="1"/>
          <c:tx>
            <c:strRef>
              <c:f>'Chart 6'!$J$5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38-47AF-BC2F-872B2705C4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A38-47AF-BC2F-872B2705C4D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('Chart 6'!$K$3:$M$3,'Chart 6'!$O$3:$P$3)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6'!$K$5:$P$5</c15:sqref>
                  </c15:fullRef>
                </c:ext>
              </c:extLst>
              <c:f>('Chart 6'!$K$5:$M$5,'Chart 6'!$O$5:$P$5)</c:f>
              <c:numCache>
                <c:formatCode>0.0</c:formatCode>
                <c:ptCount val="5"/>
                <c:pt idx="0">
                  <c:v>1</c:v>
                </c:pt>
                <c:pt idx="1">
                  <c:v>1.3</c:v>
                </c:pt>
                <c:pt idx="2">
                  <c:v>1.3</c:v>
                </c:pt>
                <c:pt idx="3">
                  <c:v>#N/A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38-47AF-BC2F-872B2705C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.9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1225028454784238E-2"/>
          <c:y val="0.20966757996968446"/>
          <c:w val="0.98596871443151968"/>
          <c:h val="0.78900250617016532"/>
        </c:manualLayout>
      </c:layout>
      <c:areaChart>
        <c:grouping val="standard"/>
        <c:varyColors val="0"/>
        <c:ser>
          <c:idx val="3"/>
          <c:order val="4"/>
          <c:tx>
            <c:strRef>
              <c:f>'Chart 7'!$A$11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A9A9A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7'!$B$16:$F$16</c:f>
              <c:numCache>
                <c:formatCode>0.00</c:formatCode>
                <c:ptCount val="5"/>
                <c:pt idx="1">
                  <c:v>0.24</c:v>
                </c:pt>
                <c:pt idx="2">
                  <c:v>0.32899999999999996</c:v>
                </c:pt>
                <c:pt idx="3">
                  <c:v>0.36299999999999999</c:v>
                </c:pt>
                <c:pt idx="4">
                  <c:v>0.41400000000000003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D-4AD2-8A63-E9750A175C67}"/>
            </c:ext>
          </c:extLst>
        </c:ser>
        <c:ser>
          <c:idx val="2"/>
          <c:order val="5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7'!$B$15:$F$15</c:f>
              <c:numCache>
                <c:formatCode>0.00</c:formatCode>
                <c:ptCount val="5"/>
                <c:pt idx="1">
                  <c:v>0.06</c:v>
                </c:pt>
                <c:pt idx="2">
                  <c:v>0.17099999999999999</c:v>
                </c:pt>
                <c:pt idx="3">
                  <c:v>0.17700000000000002</c:v>
                </c:pt>
                <c:pt idx="4">
                  <c:v>0.20600000000000002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D-4AD2-8A63-E9750A175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0"/>
          <c:order val="0"/>
          <c:tx>
            <c:strRef>
              <c:f>'Chart 7'!$A$4</c:f>
              <c:strCache>
                <c:ptCount val="1"/>
                <c:pt idx="0">
                  <c:v>Q4 2024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Q3 2025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0.2</c:v>
                </c:pt>
                <c:pt idx="1">
                  <c:v>0.24</c:v>
                </c:pt>
                <c:pt idx="2">
                  <c:v>0.32</c:v>
                </c:pt>
                <c:pt idx="3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2D-4AD2-8A63-E9750A175C67}"/>
            </c:ext>
          </c:extLst>
        </c:ser>
        <c:ser>
          <c:idx val="1"/>
          <c:order val="1"/>
          <c:tx>
            <c:strRef>
              <c:f>'Chart 7'!$A$6</c:f>
              <c:strCache>
                <c:ptCount val="1"/>
                <c:pt idx="0">
                  <c:v>December 2024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Q3 2025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0.38</c:v>
                </c:pt>
                <c:pt idx="1">
                  <c:v>0.21</c:v>
                </c:pt>
                <c:pt idx="2">
                  <c:v>0.27</c:v>
                </c:pt>
                <c:pt idx="3">
                  <c:v>0.28999999999999998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2D-4AD2-8A63-E9750A175C67}"/>
            </c:ext>
          </c:extLst>
        </c:ser>
        <c:ser>
          <c:idx val="5"/>
          <c:order val="2"/>
          <c:tx>
            <c:strRef>
              <c:f>'Chart 7'!$A$13</c:f>
              <c:strCache>
                <c:ptCount val="1"/>
                <c:pt idx="0">
                  <c:v>Q3 2024 GDP outcome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65B800"/>
              </a:solidFill>
              <a:ln w="25400">
                <a:solidFill>
                  <a:srgbClr val="65B800"/>
                </a:solidFill>
                <a:prstDash val="solid"/>
                <a:miter lim="800000"/>
              </a:ln>
              <a:effectLst/>
            </c:spPr>
          </c:marker>
          <c:cat>
            <c:strRef>
              <c:f>'Chart 7'!$B$2:$F$2</c:f>
              <c:strCache>
                <c:ptCount val="5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Q3 2025</c:v>
                </c:pt>
              </c:strCache>
            </c:strRef>
          </c:cat>
          <c:val>
            <c:numRef>
              <c:f>'Chart 7'!$B$13:$F$13</c:f>
              <c:numCache>
                <c:formatCode>General</c:formatCode>
                <c:ptCount val="5"/>
                <c:pt idx="0" formatCode="0.00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2D-4AD2-8A63-E9750A175C67}"/>
            </c:ext>
          </c:extLst>
        </c:ser>
        <c:ser>
          <c:idx val="4"/>
          <c:order val="3"/>
          <c:tx>
            <c:strRef>
              <c:f>'Chart 7'!$A$3</c:f>
              <c:strCache>
                <c:ptCount val="1"/>
                <c:pt idx="0">
                  <c:v>Q1 2025 SPF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Q3 2025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1">
                  <c:v>0.15</c:v>
                </c:pt>
                <c:pt idx="2">
                  <c:v>0.25</c:v>
                </c:pt>
                <c:pt idx="3">
                  <c:v>0.27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2D-4AD2-8A63-E9750A175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5"/>
        </c:scaling>
        <c:delete val="0"/>
        <c:axPos val="l"/>
        <c:majorGridlines>
          <c:spPr>
            <a:ln w="3810" cap="flat" cmpd="sng" algn="ctr">
              <a:noFill/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  <c:majorUnit val="0.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228494</xdr:colOff>
      <xdr:row>3</xdr:row>
      <xdr:rowOff>80192</xdr:rowOff>
    </xdr:from>
    <xdr:to>
      <xdr:col>9</xdr:col>
      <xdr:colOff>222092</xdr:colOff>
      <xdr:row>18</xdr:row>
      <xdr:rowOff>5751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433049BA-0DE8-4534-95FC-9D5E3B500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988189DF-9A1C-8C23-7810-27FFA488050F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07140A05-00B0-F8DA-D6C1-16DDC9D581EB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3355FD5-89C4-5E25-55C1-D5AE292AE4E4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D3D66F8-0C16-F689-DE1F-B11215578311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B92F1F5F-8D05-788F-66F0-C9743690394E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F08C59C-668B-ABCB-17AF-7088ACEBEF8A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FFB55A5-4F38-FEBC-26B9-EFFB327D4A5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7F959A02-8F05-F7BC-9CAE-97C4A0EA3ECB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0011594-17D5-B64C-FBAC-B64AAB03A959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9AC3A92-545E-B406-F841-44FCA61468D5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3</xdr:row>
      <xdr:rowOff>21349</xdr:rowOff>
    </xdr:from>
    <xdr:ext cx="4536440" cy="2272238"/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9C984A8C-9438-494A-BE5C-94F5960F7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0CF59ADC-49E4-914C-6546-7FF787C82C88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8C024CB9-6D94-5FD0-243C-841EBEE11AA3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E7ECFC2-4F5B-F7F0-E5ED-5226F154CFF0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F72AE31-F90B-A46A-0459-BAF629CB39F1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FCDC5699-C15C-0A7A-0D58-73837795B3EE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42B09A7-B4B5-EE01-CEA8-BCD47FBC86D6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FF131EA-4D45-0DA1-427D-1DE7EB3957F0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EE76DC74-815F-D84E-9190-BE951F7E8DB0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338BCEC-AA0D-3D0C-2AB2-57316C8A332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D08364D-7B84-A2BF-6DFA-4D8A226C40B2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84993</xdr:colOff>
      <xdr:row>2</xdr:row>
      <xdr:rowOff>48356</xdr:rowOff>
    </xdr:from>
    <xdr:to>
      <xdr:col>9</xdr:col>
      <xdr:colOff>78008</xdr:colOff>
      <xdr:row>15</xdr:row>
      <xdr:rowOff>19073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4379A0F7-A120-4F16-9521-FF7467326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absSizeAnchor xmlns:cdr="http://schemas.openxmlformats.org/drawingml/2006/chartDrawing">
    <cdr:from>
      <cdr:x>0.05318</cdr:x>
      <cdr:y>0</cdr:y>
    </cdr:from>
    <cdr:ext cx="434841" cy="202492"/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9C042263-FBF8-CA16-BF35-5B092EC2EAF0}"/>
            </a:ext>
          </a:extLst>
        </cdr:cNvPr>
        <cdr:cNvGrpSpPr/>
      </cdr:nvGrpSpPr>
      <cdr:grpSpPr>
        <a:xfrm xmlns:a="http://schemas.openxmlformats.org/drawingml/2006/main">
          <a:off x="241248" y="0"/>
          <a:ext cx="434841" cy="202492"/>
          <a:chOff x="50800" y="50800"/>
          <a:chExt cx="434841" cy="202492"/>
        </a:xfrm>
      </cdr:grpSpPr>
      <cdr:grpSp>
        <cdr:nvGrpSpPr>
          <cdr:cNvPr id="11" name="Ltxb1">
            <a:extLst xmlns:a="http://schemas.openxmlformats.org/drawingml/2006/main">
              <a:ext uri="{FF2B5EF4-FFF2-40B4-BE49-F238E27FC236}">
                <a16:creationId xmlns:a16="http://schemas.microsoft.com/office/drawing/2014/main" id="{ED071B06-260E-A136-FA00-95F06B3ED749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62F70E5-7A88-950E-B5C8-53B26175B0E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1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34B28D7-8352-64D7-3DA0-AC77CEA2ED5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24F6F33A-1B3C-494A-004A-7D164E7C620E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1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95ACE94-7F3F-DE7E-7521-F178058B929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1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8CA5709-6C72-9447-B13B-64432530DBA2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4</xdr:row>
      <xdr:rowOff>180975</xdr:rowOff>
    </xdr:from>
    <xdr:to>
      <xdr:col>17</xdr:col>
      <xdr:colOff>116840</xdr:colOff>
      <xdr:row>17</xdr:row>
      <xdr:rowOff>128405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D7066F-A383-4FA3-B9F1-FB2A5E341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absSizeAnchor xmlns:cdr="http://schemas.openxmlformats.org/drawingml/2006/chartDrawing">
    <cdr:from>
      <cdr:x>0.03865</cdr:x>
      <cdr:y>0</cdr:y>
    </cdr:from>
    <cdr:ext cx="4193598" cy="455429"/>
    <cdr:grpSp>
      <cdr:nvGrpSpPr>
        <cdr:cNvPr id="20" name="Legend">
          <a:extLst xmlns:a="http://schemas.openxmlformats.org/drawingml/2006/main">
            <a:ext uri="{FF2B5EF4-FFF2-40B4-BE49-F238E27FC236}">
              <a16:creationId xmlns:a16="http://schemas.microsoft.com/office/drawing/2014/main" id="{0CC2FF65-0C96-1B5E-9E10-81BA4A145FAF}"/>
            </a:ext>
          </a:extLst>
        </cdr:cNvPr>
        <cdr:cNvGrpSpPr/>
      </cdr:nvGrpSpPr>
      <cdr:grpSpPr>
        <a:xfrm xmlns:a="http://schemas.openxmlformats.org/drawingml/2006/main">
          <a:off x="175321" y="0"/>
          <a:ext cx="4193598" cy="455429"/>
          <a:chOff x="0" y="50800"/>
          <a:chExt cx="4193602" cy="455430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F7CF198E-CC1E-E2CF-4BCF-038D922F49D4}"/>
              </a:ext>
            </a:extLst>
          </cdr:cNvPr>
          <cdr:cNvGrpSpPr/>
        </cdr:nvGrpSpPr>
        <cdr:grpSpPr>
          <a:xfrm xmlns:a="http://schemas.openxmlformats.org/drawingml/2006/main">
            <a:off x="50801" y="50800"/>
            <a:ext cx="4132903" cy="100873"/>
            <a:chOff x="50800" y="50800"/>
            <a:chExt cx="414280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B175499-4D01-97B9-818F-6077ABFDF6DE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 SPF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0308668-3B16-D38D-E2DF-1F1CB003DBAA}"/>
                </a:ext>
              </a:extLst>
            </cdr:cNvPr>
            <cdr:cNvSpPr/>
          </cdr:nvSpPr>
          <cdr:spPr>
            <a:xfrm xmlns:a="http://schemas.openxmlformats.org/drawingml/2006/main">
              <a:off x="50800" y="90776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9AE07A59-7320-9F01-21B5-98AB952628BD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42801" cy="101246"/>
            <a:chOff x="50800" y="50800"/>
            <a:chExt cx="414280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CC60EE0-40FC-D99C-7B35-003F2DFC97B9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December 2024 Eurosystem staff macroeconomic projections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B78FCF3-D3EA-92BD-BC21-E268783082EC}"/>
                </a:ext>
              </a:extLst>
            </cdr:cNvPr>
            <cdr:cNvSpPr/>
          </cdr:nvSpPr>
          <cdr:spPr>
            <a:xfrm xmlns:a="http://schemas.openxmlformats.org/drawingml/2006/main">
              <a:off x="50800" y="90637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1F4212B1-60C8-44F7-F1A1-1363D95CFD6D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42802" cy="101246"/>
            <a:chOff x="50800" y="50800"/>
            <a:chExt cx="4142802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C30AD18-261B-351A-35A7-BCFB086DB137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 GDP outcome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584FE60-EF30-2556-574C-6926768806C5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3" name="Ltxb4">
            <a:extLst xmlns:a="http://schemas.openxmlformats.org/drawingml/2006/main">
              <a:ext uri="{FF2B5EF4-FFF2-40B4-BE49-F238E27FC236}">
                <a16:creationId xmlns:a16="http://schemas.microsoft.com/office/drawing/2014/main" id="{2DD4DBC5-F31F-6F9F-2F06-DF3AAF1DA290}"/>
              </a:ext>
            </a:extLst>
          </cdr:cNvPr>
          <cdr:cNvGrpSpPr/>
        </cdr:nvGrpSpPr>
        <cdr:grpSpPr>
          <a:xfrm xmlns:a="http://schemas.openxmlformats.org/drawingml/2006/main">
            <a:off x="50800" y="354539"/>
            <a:ext cx="4142801" cy="101246"/>
            <a:chOff x="50800" y="50800"/>
            <a:chExt cx="4142801" cy="101246"/>
          </a:xfrm>
        </cdr:grpSpPr>
        <cdr:sp macro="" textlink="">
          <cdr:nvSpPr>
            <cdr:cNvPr id="11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375ED62E-68ED-5437-BC79-9C4BD7493F70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 SPF</a:t>
              </a:r>
            </a:p>
          </cdr:txBody>
        </cdr:sp>
        <cdr:sp macro="" textlink="">
          <cdr:nvSpPr>
            <cdr:cNvPr id="12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A5C4DC8A-5B5E-22DE-7493-1AEEBDFD8270}"/>
                </a:ext>
              </a:extLst>
            </cdr:cNvPr>
            <cdr:cNvSpPr/>
          </cdr:nvSpPr>
          <cdr:spPr>
            <a:xfrm xmlns:a="http://schemas.openxmlformats.org/drawingml/2006/main">
              <a:off x="50800" y="90637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6" name="Ltxb5">
            <a:extLst xmlns:a="http://schemas.openxmlformats.org/drawingml/2006/main">
              <a:ext uri="{FF2B5EF4-FFF2-40B4-BE49-F238E27FC236}">
                <a16:creationId xmlns:a16="http://schemas.microsoft.com/office/drawing/2014/main" id="{78273BC3-8213-F288-ED7D-8E68A9E07AD3}"/>
              </a:ext>
            </a:extLst>
          </cdr:cNvPr>
          <cdr:cNvGrpSpPr/>
        </cdr:nvGrpSpPr>
        <cdr:grpSpPr>
          <a:xfrm xmlns:a="http://schemas.openxmlformats.org/drawingml/2006/main">
            <a:off x="0" y="404984"/>
            <a:ext cx="0" cy="0"/>
            <a:chOff x="0" y="0"/>
            <a:chExt cx="0" cy="0"/>
          </a:xfrm>
        </cdr:grpSpPr>
      </cdr:grpSp>
      <cdr:grpSp>
        <cdr:nvGrpSpPr>
          <cdr:cNvPr id="19" name="Ltxb6">
            <a:extLst xmlns:a="http://schemas.openxmlformats.org/drawingml/2006/main">
              <a:ext uri="{FF2B5EF4-FFF2-40B4-BE49-F238E27FC236}">
                <a16:creationId xmlns:a16="http://schemas.microsoft.com/office/drawing/2014/main" id="{68D7F795-1645-9DA7-46E1-4040E86C3496}"/>
              </a:ext>
            </a:extLst>
          </cdr:cNvPr>
          <cdr:cNvGrpSpPr/>
        </cdr:nvGrpSpPr>
        <cdr:grpSpPr>
          <a:xfrm xmlns:a="http://schemas.openxmlformats.org/drawingml/2006/main">
            <a:off x="0" y="506230"/>
            <a:ext cx="0" cy="0"/>
            <a:chOff x="0" y="0"/>
            <a:chExt cx="0" cy="0"/>
          </a:xfrm>
        </cdr:grpSpPr>
      </cdr:grpSp>
    </cdr:grpSp>
  </cdr:abs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454603</xdr:colOff>
      <xdr:row>3</xdr:row>
      <xdr:rowOff>8059</xdr:rowOff>
    </xdr:from>
    <xdr:to>
      <xdr:col>8</xdr:col>
      <xdr:colOff>552393</xdr:colOff>
      <xdr:row>43</xdr:row>
      <xdr:rowOff>104669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7C3E689-DC44-D26E-F6B6-B59EE2C50294}"/>
            </a:ext>
          </a:extLst>
        </xdr:cNvPr>
        <xdr:cNvGrpSpPr/>
      </xdr:nvGrpSpPr>
      <xdr:grpSpPr>
        <a:xfrm>
          <a:off x="454603" y="493834"/>
          <a:ext cx="4536440" cy="6573610"/>
          <a:chOff x="8284153" y="684334"/>
          <a:chExt cx="4536440" cy="6573610"/>
        </a:xfrm>
      </xdr:grpSpPr>
      <xdr:graphicFrame macro="">
        <xdr:nvGraphicFramePr>
          <xdr:cNvPr id="2" name="Chart 19">
            <a:extLst>
              <a:ext uri="{FF2B5EF4-FFF2-40B4-BE49-F238E27FC236}">
                <a16:creationId xmlns:a16="http://schemas.microsoft.com/office/drawing/2014/main" id="{ECFDF7E2-7617-4EBC-A262-619552AE400C}"/>
              </a:ext>
            </a:extLst>
          </xdr:cNvPr>
          <xdr:cNvGraphicFramePr>
            <a:graphicFrameLocks/>
          </xdr:cNvGraphicFramePr>
        </xdr:nvGraphicFramePr>
        <xdr:xfrm>
          <a:off x="8284153" y="684334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0">
            <a:extLst>
              <a:ext uri="{FF2B5EF4-FFF2-40B4-BE49-F238E27FC236}">
                <a16:creationId xmlns:a16="http://schemas.microsoft.com/office/drawing/2014/main" id="{A83DD7FE-3490-427E-B560-3170476F7FCF}"/>
              </a:ext>
            </a:extLst>
          </xdr:cNvPr>
          <xdr:cNvGraphicFramePr>
            <a:graphicFrameLocks/>
          </xdr:cNvGraphicFramePr>
        </xdr:nvGraphicFramePr>
        <xdr:xfrm>
          <a:off x="8284153" y="3075312"/>
          <a:ext cx="4536439" cy="209539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20">
            <a:extLst>
              <a:ext uri="{FF2B5EF4-FFF2-40B4-BE49-F238E27FC236}">
                <a16:creationId xmlns:a16="http://schemas.microsoft.com/office/drawing/2014/main" id="{1900C5D2-B42B-4606-9DFB-95CB0A53CDBF}"/>
              </a:ext>
            </a:extLst>
          </xdr:cNvPr>
          <xdr:cNvGraphicFramePr>
            <a:graphicFrameLocks/>
          </xdr:cNvGraphicFramePr>
        </xdr:nvGraphicFramePr>
        <xdr:xfrm>
          <a:off x="8284153" y="5162550"/>
          <a:ext cx="4536440" cy="2095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0C91744A-1EDF-4B3B-77D3-2254FD9D1670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3" name="Legend">
          <a:extLst xmlns:a="http://schemas.openxmlformats.org/drawingml/2006/main">
            <a:ext uri="{FF2B5EF4-FFF2-40B4-BE49-F238E27FC236}">
              <a16:creationId xmlns:a16="http://schemas.microsoft.com/office/drawing/2014/main" id="{D2B8E853-7325-68FF-793C-1135CA8BCEEF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6" name="Ltxb1">
            <a:extLst xmlns:a="http://schemas.openxmlformats.org/drawingml/2006/main">
              <a:ext uri="{FF2B5EF4-FFF2-40B4-BE49-F238E27FC236}">
                <a16:creationId xmlns:a16="http://schemas.microsoft.com/office/drawing/2014/main" id="{105ADD94-481C-5874-535F-98FF37610A97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C8234F6-8EC5-C03A-BF95-DE3EC5E1FFB4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268BCA0-AD07-0834-ABF8-A53650B2D8A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9" name="Ltxb2">
            <a:extLst xmlns:a="http://schemas.openxmlformats.org/drawingml/2006/main">
              <a:ext uri="{FF2B5EF4-FFF2-40B4-BE49-F238E27FC236}">
                <a16:creationId xmlns:a16="http://schemas.microsoft.com/office/drawing/2014/main" id="{20B3A55B-5730-545F-A2C5-9DAC22BB846D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B57005F-2D12-CF77-526D-C16249CDB506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855F31A-9D8E-DE28-E904-771E6CD38E48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2" name="Ltxb3">
            <a:extLst xmlns:a="http://schemas.openxmlformats.org/drawingml/2006/main">
              <a:ext uri="{FF2B5EF4-FFF2-40B4-BE49-F238E27FC236}">
                <a16:creationId xmlns:a16="http://schemas.microsoft.com/office/drawing/2014/main" id="{586A25F1-707B-6896-5170-7584B2C26AE3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1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AA8933E-EB8C-2BCA-75F4-BA8A828829F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1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BE1A62B-0100-25DA-4C6F-C62DB28F36C8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9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303648" cy="126894"/>
    <cdr:sp macro="" textlink="">
      <cdr:nvSpPr>
        <cdr:cNvPr id="14" name="Category">
          <a:extLst xmlns:a="http://schemas.openxmlformats.org/drawingml/2006/main">
            <a:ext uri="{FF2B5EF4-FFF2-40B4-BE49-F238E27FC236}">
              <a16:creationId xmlns:a16="http://schemas.microsoft.com/office/drawing/2014/main" id="{420B4EA7-0F56-FBFD-E039-F89CCAE7D943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absSizeAnchor>
</c:userShapes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0.05317</cdr:x>
      <cdr:y>0</cdr:y>
    </cdr:from>
    <cdr:ext cx="691322" cy="404984"/>
    <cdr:grpSp>
      <cdr:nvGrpSpPr>
        <cdr:cNvPr id="66" name="Legend">
          <a:extLst xmlns:a="http://schemas.openxmlformats.org/drawingml/2006/main">
            <a:ext uri="{FF2B5EF4-FFF2-40B4-BE49-F238E27FC236}">
              <a16:creationId xmlns:a16="http://schemas.microsoft.com/office/drawing/2014/main" id="{81D2EEEE-8032-FF3E-05CC-32ACA490D575}"/>
            </a:ext>
          </a:extLst>
        </cdr:cNvPr>
        <cdr:cNvGrpSpPr/>
      </cdr:nvGrpSpPr>
      <cdr:grpSpPr>
        <a:xfrm xmlns:a="http://schemas.openxmlformats.org/drawingml/2006/main">
          <a:off x="241234" y="0"/>
          <a:ext cx="691322" cy="404984"/>
          <a:chOff x="50800" y="50800"/>
          <a:chExt cx="691322" cy="404984"/>
        </a:xfrm>
      </cdr:grpSpPr>
      <cdr:grpSp>
        <cdr:nvGrpSpPr>
          <cdr:cNvPr id="56" name="Ltxb1">
            <a:extLst xmlns:a="http://schemas.openxmlformats.org/drawingml/2006/main">
              <a:ext uri="{FF2B5EF4-FFF2-40B4-BE49-F238E27FC236}">
                <a16:creationId xmlns:a16="http://schemas.microsoft.com/office/drawing/2014/main" id="{86F2D0BF-FFD2-EC64-CA57-B29341E6C6C8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640026" cy="101246"/>
            <a:chOff x="50800" y="50800"/>
            <a:chExt cx="640026" cy="101246"/>
          </a:xfrm>
        </cdr:grpSpPr>
        <cdr:sp macro="" textlink="">
          <cdr:nvSpPr>
            <cdr:cNvPr id="5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3F13836-3EC3-2D77-356A-083A42B1E893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51302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Q4 2024</a:t>
              </a:r>
            </a:p>
          </cdr:txBody>
        </cdr:sp>
        <cdr:sp macro="" textlink="">
          <cdr:nvSpPr>
            <cdr:cNvPr id="5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B7CEB20-694F-35DE-44B8-8B7B1DC06240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59" name="Ltxb2">
            <a:extLst xmlns:a="http://schemas.openxmlformats.org/drawingml/2006/main">
              <a:ext uri="{FF2B5EF4-FFF2-40B4-BE49-F238E27FC236}">
                <a16:creationId xmlns:a16="http://schemas.microsoft.com/office/drawing/2014/main" id="{F3B8C097-8AE7-FD72-C9ED-1C91E898D683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640026" cy="101246"/>
            <a:chOff x="50800" y="50800"/>
            <a:chExt cx="640026" cy="101246"/>
          </a:xfrm>
        </cdr:grpSpPr>
        <cdr:sp macro="" textlink="">
          <cdr:nvSpPr>
            <cdr:cNvPr id="5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C956E73-89C1-F158-6C28-4316DD560E08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51302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Q1 2025</a:t>
              </a:r>
            </a:p>
          </cdr:txBody>
        </cdr:sp>
        <cdr:sp macro="" textlink="">
          <cdr:nvSpPr>
            <cdr:cNvPr id="5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544C241-3C56-40B5-BF19-401786664D34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62" name="Ltxb3">
            <a:extLst xmlns:a="http://schemas.openxmlformats.org/drawingml/2006/main">
              <a:ext uri="{FF2B5EF4-FFF2-40B4-BE49-F238E27FC236}">
                <a16:creationId xmlns:a16="http://schemas.microsoft.com/office/drawing/2014/main" id="{C11F5C1F-29D7-655E-E6D9-401E198B49B7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691322" cy="101246"/>
            <a:chOff x="50800" y="50800"/>
            <a:chExt cx="691322" cy="101246"/>
          </a:xfrm>
        </cdr:grpSpPr>
        <cdr:sp macro="" textlink="">
          <cdr:nvSpPr>
            <cdr:cNvPr id="6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7089BD6-250C-0A07-0BA6-73012235EDB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56432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Q4 2024</a:t>
              </a:r>
            </a:p>
          </cdr:txBody>
        </cdr:sp>
        <cdr:sp macro="" textlink="">
          <cdr:nvSpPr>
            <cdr:cNvPr id="6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F368364-2903-805E-2586-055718A1CE12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65" name="Ltxb4">
            <a:extLst xmlns:a="http://schemas.openxmlformats.org/drawingml/2006/main">
              <a:ext uri="{FF2B5EF4-FFF2-40B4-BE49-F238E27FC236}">
                <a16:creationId xmlns:a16="http://schemas.microsoft.com/office/drawing/2014/main" id="{A74B6653-8EA2-35DB-5BDF-B1F08D0D7169}"/>
              </a:ext>
            </a:extLst>
          </cdr:cNvPr>
          <cdr:cNvGrpSpPr/>
        </cdr:nvGrpSpPr>
        <cdr:grpSpPr>
          <a:xfrm xmlns:a="http://schemas.openxmlformats.org/drawingml/2006/main">
            <a:off x="50800" y="354538"/>
            <a:ext cx="691322" cy="101246"/>
            <a:chOff x="50800" y="50800"/>
            <a:chExt cx="691322" cy="101246"/>
          </a:xfrm>
        </cdr:grpSpPr>
        <cdr:sp macro="" textlink="">
          <cdr:nvSpPr>
            <cdr:cNvPr id="63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905252E4-F607-56AD-E5D5-D17C86C73984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56432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Q1 2025</a:t>
              </a:r>
            </a:p>
          </cdr:txBody>
        </cdr:sp>
        <cdr:sp macro="" textlink="">
          <cdr:nvSpPr>
            <cdr:cNvPr id="64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4465B582-9A61-1B23-82BD-B4875689AB7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0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303648" cy="126894"/>
    <cdr:sp macro="" textlink="">
      <cdr:nvSpPr>
        <cdr:cNvPr id="14" name="Category">
          <a:extLst xmlns:a="http://schemas.openxmlformats.org/drawingml/2006/main">
            <a:ext uri="{FF2B5EF4-FFF2-40B4-BE49-F238E27FC236}">
              <a16:creationId xmlns:a16="http://schemas.microsoft.com/office/drawing/2014/main" id="{527896EB-6F83-4A3A-09A0-80E893D263E7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2027</a:t>
          </a:r>
        </a:p>
      </cdr:txBody>
    </cdr:sp>
  </cdr:absSizeAnchor>
</c:userShapes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3</xdr:row>
      <xdr:rowOff>94517</xdr:rowOff>
    </xdr:from>
    <xdr:ext cx="4536440" cy="2272238"/>
    <xdr:graphicFrame macro="">
      <xdr:nvGraphicFramePr>
        <xdr:cNvPr id="2" name="Chart 21">
          <a:extLst>
            <a:ext uri="{FF2B5EF4-FFF2-40B4-BE49-F238E27FC236}">
              <a16:creationId xmlns:a16="http://schemas.microsoft.com/office/drawing/2014/main" id="{8F570303-E207-4AD4-97A1-F5C14B2F7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D66F9C2D-8B08-1CFA-E0D6-01254F71B7AA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9EA1A4A2-7B62-54A3-F47D-B9D4A4865860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6919DEF-9495-E71C-D3B2-381F7CA6EF50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1A3A053-C01C-4FD2-18FE-BA30D00C8AB5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4E8D2881-1D6C-5756-5893-F76A7A5CD232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E36EBBB-D8EB-0581-AF95-CC52C9101610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6ADA03D-1742-308B-C89C-40C96CC5D0F9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3779FCB2-1868-4EF6-E86F-4225BA7BFC3E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0947F37-8E60-FCFB-C588-0E52E342B4F8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5BB2D72-6FF2-0055-FAF5-EAB5F68C25D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8</xdr:col>
      <xdr:colOff>497840</xdr:colOff>
      <xdr:row>16</xdr:row>
      <xdr:rowOff>27867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314082EA-B783-47A1-A2C6-B6185C76F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absSizeAnchor xmlns:cdr="http://schemas.openxmlformats.org/drawingml/2006/chartDrawing">
    <cdr:from>
      <cdr:x>0.05318</cdr:x>
      <cdr:y>0</cdr:y>
    </cdr:from>
    <cdr:ext cx="434841" cy="202492"/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BEC925B3-ED7C-4040-7D2B-945B5E00388C}"/>
            </a:ext>
          </a:extLst>
        </cdr:cNvPr>
        <cdr:cNvGrpSpPr/>
      </cdr:nvGrpSpPr>
      <cdr:grpSpPr>
        <a:xfrm xmlns:a="http://schemas.openxmlformats.org/drawingml/2006/main">
          <a:off x="241248" y="0"/>
          <a:ext cx="434841" cy="202492"/>
          <a:chOff x="50800" y="50800"/>
          <a:chExt cx="434841" cy="202492"/>
        </a:xfrm>
      </cdr:grpSpPr>
      <cdr:grpSp>
        <cdr:nvGrpSpPr>
          <cdr:cNvPr id="11" name="Ltxb1">
            <a:extLst xmlns:a="http://schemas.openxmlformats.org/drawingml/2006/main">
              <a:ext uri="{FF2B5EF4-FFF2-40B4-BE49-F238E27FC236}">
                <a16:creationId xmlns:a16="http://schemas.microsoft.com/office/drawing/2014/main" id="{57A1D81B-4452-3348-9601-FA89E5C6E3E6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E710782-B8CC-A39B-DCA6-6456CBC45BD5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1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49C4A93-D635-A491-AC82-09AF453ADA5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2951F4F5-5501-5FCD-EB22-11C493527F1D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1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E1DA310-0451-E68B-9D16-C1DA3BF5100E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1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8F257BF-6B0A-71D6-D3DD-0164A886633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38099</xdr:rowOff>
    </xdr:from>
    <xdr:to>
      <xdr:col>8</xdr:col>
      <xdr:colOff>907415</xdr:colOff>
      <xdr:row>43</xdr:row>
      <xdr:rowOff>152293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9C6FB04-619E-82FA-4C6F-FDA5A1289AEA}"/>
            </a:ext>
          </a:extLst>
        </xdr:cNvPr>
        <xdr:cNvGrpSpPr/>
      </xdr:nvGrpSpPr>
      <xdr:grpSpPr>
        <a:xfrm>
          <a:off x="285750" y="523874"/>
          <a:ext cx="4536440" cy="6629294"/>
          <a:chOff x="7686675" y="809624"/>
          <a:chExt cx="4536440" cy="6629294"/>
        </a:xfrm>
      </xdr:grpSpPr>
      <xdr:graphicFrame macro="">
        <xdr:nvGraphicFramePr>
          <xdr:cNvPr id="2" name="Chart 22">
            <a:extLst>
              <a:ext uri="{FF2B5EF4-FFF2-40B4-BE49-F238E27FC236}">
                <a16:creationId xmlns:a16="http://schemas.microsoft.com/office/drawing/2014/main" id="{0EA57165-8B45-47B7-8560-55FDDF219E3B}"/>
              </a:ext>
            </a:extLst>
          </xdr:cNvPr>
          <xdr:cNvGraphicFramePr>
            <a:graphicFrameLocks/>
          </xdr:cNvGraphicFramePr>
        </xdr:nvGraphicFramePr>
        <xdr:xfrm>
          <a:off x="7686675" y="809624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3">
            <a:extLst>
              <a:ext uri="{FF2B5EF4-FFF2-40B4-BE49-F238E27FC236}">
                <a16:creationId xmlns:a16="http://schemas.microsoft.com/office/drawing/2014/main" id="{BB94630D-E82D-49F3-B64E-ABE602697C47}"/>
              </a:ext>
            </a:extLst>
          </xdr:cNvPr>
          <xdr:cNvGraphicFramePr>
            <a:graphicFrameLocks/>
          </xdr:cNvGraphicFramePr>
        </xdr:nvGraphicFramePr>
        <xdr:xfrm>
          <a:off x="7686675" y="3228443"/>
          <a:ext cx="4536440" cy="2095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23">
            <a:extLst>
              <a:ext uri="{FF2B5EF4-FFF2-40B4-BE49-F238E27FC236}">
                <a16:creationId xmlns:a16="http://schemas.microsoft.com/office/drawing/2014/main" id="{FBB957F9-7C9F-422B-8422-0373A6A79103}"/>
              </a:ext>
            </a:extLst>
          </xdr:cNvPr>
          <xdr:cNvGraphicFramePr>
            <a:graphicFrameLocks/>
          </xdr:cNvGraphicFramePr>
        </xdr:nvGraphicFramePr>
        <xdr:xfrm>
          <a:off x="7686675" y="5343524"/>
          <a:ext cx="4536440" cy="2095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281595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66D4FC62-ED55-0916-4AF2-55B9AEC1DCEA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281595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3963E38D-6BCE-4D48-EE1C-2DC878EE9951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5" name="Ltxb1">
            <a:extLst xmlns:a="http://schemas.openxmlformats.org/drawingml/2006/main">
              <a:ext uri="{FF2B5EF4-FFF2-40B4-BE49-F238E27FC236}">
                <a16:creationId xmlns:a16="http://schemas.microsoft.com/office/drawing/2014/main" id="{33D848B2-D9B7-45B4-57FF-40074B624BD7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A8AF82C-4F5A-D104-E5D6-C39E49BA73C8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1870884-DB21-B1F6-D3CB-A9BFB353168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8" name="Ltxb2">
            <a:extLst xmlns:a="http://schemas.openxmlformats.org/drawingml/2006/main">
              <a:ext uri="{FF2B5EF4-FFF2-40B4-BE49-F238E27FC236}">
                <a16:creationId xmlns:a16="http://schemas.microsoft.com/office/drawing/2014/main" id="{F33469D1-0E48-FC25-D37C-93D514820FC3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79BB375-21CD-23F9-401F-A987B7531A5E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E4C5077-58AC-FA1D-09C0-A1004045D06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3">
            <a:extLst xmlns:a="http://schemas.openxmlformats.org/drawingml/2006/main">
              <a:ext uri="{FF2B5EF4-FFF2-40B4-BE49-F238E27FC236}">
                <a16:creationId xmlns:a16="http://schemas.microsoft.com/office/drawing/2014/main" id="{1F696256-C5C4-808B-679A-DE3F27145BC4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9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E05B33A-E059-37EA-AD12-3F52D26C4BF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10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7E436CA-7B52-36E4-2BD8-7E3E0813A7B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7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281595" cy="126894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040B31E2-A6B1-445A-13EA-DC6533AC0170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absSizeAnchor>
</c:userShapes>
</file>

<file path=xl/drawings/drawing28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281595" cy="126894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DCC59D83-2D8B-E8E3-965B-300438403176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2027</a:t>
          </a:r>
        </a:p>
      </cdr:txBody>
    </cdr:sp>
  </cdr:abs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3</xdr:row>
      <xdr:rowOff>66674</xdr:rowOff>
    </xdr:from>
    <xdr:to>
      <xdr:col>8</xdr:col>
      <xdr:colOff>850264</xdr:colOff>
      <xdr:row>17</xdr:row>
      <xdr:rowOff>71962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3805586E-3406-428C-97A2-AF15B913A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3</xdr:row>
      <xdr:rowOff>46158</xdr:rowOff>
    </xdr:from>
    <xdr:to>
      <xdr:col>9</xdr:col>
      <xdr:colOff>193039</xdr:colOff>
      <xdr:row>43</xdr:row>
      <xdr:rowOff>75032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F4611B95-BE4A-BAFF-72D1-A2F19F908F85}"/>
            </a:ext>
          </a:extLst>
        </xdr:cNvPr>
        <xdr:cNvGrpSpPr/>
      </xdr:nvGrpSpPr>
      <xdr:grpSpPr>
        <a:xfrm>
          <a:off x="419099" y="531933"/>
          <a:ext cx="4536440" cy="6505874"/>
          <a:chOff x="8162924" y="846258"/>
          <a:chExt cx="4536440" cy="6505874"/>
        </a:xfrm>
      </xdr:grpSpPr>
      <xdr:graphicFrame macro="">
        <xdr:nvGraphicFramePr>
          <xdr:cNvPr id="4" name="Chart 16">
            <a:extLst>
              <a:ext uri="{FF2B5EF4-FFF2-40B4-BE49-F238E27FC236}">
                <a16:creationId xmlns:a16="http://schemas.microsoft.com/office/drawing/2014/main" id="{CB9968EE-DE5C-46FE-9792-1723279AC6E1}"/>
              </a:ext>
            </a:extLst>
          </xdr:cNvPr>
          <xdr:cNvGraphicFramePr>
            <a:graphicFrameLocks/>
          </xdr:cNvGraphicFramePr>
        </xdr:nvGraphicFramePr>
        <xdr:xfrm>
          <a:off x="8162924" y="846258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17">
            <a:extLst>
              <a:ext uri="{FF2B5EF4-FFF2-40B4-BE49-F238E27FC236}">
                <a16:creationId xmlns:a16="http://schemas.microsoft.com/office/drawing/2014/main" id="{64C71DBF-51B0-4E40-980C-63823CC077FF}"/>
              </a:ext>
            </a:extLst>
          </xdr:cNvPr>
          <xdr:cNvGraphicFramePr>
            <a:graphicFrameLocks/>
          </xdr:cNvGraphicFramePr>
        </xdr:nvGraphicFramePr>
        <xdr:xfrm>
          <a:off x="8162924" y="2899629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Chart 17">
            <a:extLst>
              <a:ext uri="{FF2B5EF4-FFF2-40B4-BE49-F238E27FC236}">
                <a16:creationId xmlns:a16="http://schemas.microsoft.com/office/drawing/2014/main" id="{16F8C9F1-2DB4-4608-8AF5-811ADF03B014}"/>
              </a:ext>
            </a:extLst>
          </xdr:cNvPr>
          <xdr:cNvGraphicFramePr>
            <a:graphicFrameLocks/>
          </xdr:cNvGraphicFramePr>
        </xdr:nvGraphicFramePr>
        <xdr:xfrm>
          <a:off x="8162924" y="4953000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0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A553D53D-333A-BC8D-F56C-72DD186D55F5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02E375E8-97B4-A756-3114-8411D5B1C353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FBCE46A-B37C-56AB-52B4-723F0DCDB676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E575892-A607-7CED-A80B-5B18BFC167F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FE3A1523-3861-5A6C-F0B1-F85FA62A4A4D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F508F3B-C8B4-9C15-063A-384E96D33CD7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142CF70-28FC-31FF-5EA4-E720ED3BB410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6A89AC51-9B9C-B535-0D4F-8C9D332A690C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89A9E60-CABA-487A-AAA4-A8F7D17658DF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59A2964-3712-E186-C30A-F67BE22185AC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</xdr:row>
      <xdr:rowOff>9525</xdr:rowOff>
    </xdr:from>
    <xdr:to>
      <xdr:col>9</xdr:col>
      <xdr:colOff>126367</xdr:colOff>
      <xdr:row>27</xdr:row>
      <xdr:rowOff>14581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C70D7BA-E29B-419F-AAB0-62F85FCD00DB}"/>
            </a:ext>
          </a:extLst>
        </xdr:cNvPr>
        <xdr:cNvGrpSpPr/>
      </xdr:nvGrpSpPr>
      <xdr:grpSpPr>
        <a:xfrm>
          <a:off x="180975" y="590550"/>
          <a:ext cx="4536442" cy="4605631"/>
          <a:chOff x="1390650" y="381000"/>
          <a:chExt cx="4536442" cy="4605631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B81ACC65-0721-90FA-79F8-28AE44F89016}"/>
              </a:ext>
            </a:extLst>
          </xdr:cNvPr>
          <xdr:cNvGrpSpPr/>
        </xdr:nvGrpSpPr>
        <xdr:grpSpPr>
          <a:xfrm>
            <a:off x="1390650" y="381000"/>
            <a:ext cx="4536440" cy="2386303"/>
            <a:chOff x="7639050" y="11182350"/>
            <a:chExt cx="4536440" cy="2386303"/>
          </a:xfrm>
        </xdr:grpSpPr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DC7BC13D-D899-9CDE-1846-0C48A76B116D}"/>
                </a:ext>
              </a:extLst>
            </xdr:cNvPr>
            <xdr:cNvGraphicFramePr>
              <a:graphicFrameLocks/>
            </xdr:cNvGraphicFramePr>
          </xdr:nvGraphicFramePr>
          <xdr:xfrm>
            <a:off x="7639050" y="11182350"/>
            <a:ext cx="2270263" cy="238630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D6F78884-8ED5-EECE-D290-5EC8F5B283DD}"/>
                </a:ext>
              </a:extLst>
            </xdr:cNvPr>
            <xdr:cNvGraphicFramePr>
              <a:graphicFrameLocks/>
            </xdr:cNvGraphicFramePr>
          </xdr:nvGraphicFramePr>
          <xdr:xfrm>
            <a:off x="9908540" y="11182350"/>
            <a:ext cx="2266950" cy="238630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776F18D7-1049-1E2C-48CD-8301212B1118}"/>
              </a:ext>
            </a:extLst>
          </xdr:cNvPr>
          <xdr:cNvGrpSpPr/>
        </xdr:nvGrpSpPr>
        <xdr:grpSpPr>
          <a:xfrm>
            <a:off x="1390650" y="2600322"/>
            <a:ext cx="4536442" cy="2386309"/>
            <a:chOff x="7658099" y="13401672"/>
            <a:chExt cx="4536442" cy="2386309"/>
          </a:xfrm>
        </xdr:grpSpPr>
        <xdr:graphicFrame macro="">
          <xdr:nvGraphicFramePr>
            <xdr:cNvPr id="6" name="Chart 1">
              <a:extLst>
                <a:ext uri="{FF2B5EF4-FFF2-40B4-BE49-F238E27FC236}">
                  <a16:creationId xmlns:a16="http://schemas.microsoft.com/office/drawing/2014/main" id="{F1536752-7B72-8349-2ED2-79F095B59D27}"/>
                </a:ext>
              </a:extLst>
            </xdr:cNvPr>
            <xdr:cNvGraphicFramePr>
              <a:graphicFrameLocks/>
            </xdr:cNvGraphicFramePr>
          </xdr:nvGraphicFramePr>
          <xdr:xfrm>
            <a:off x="7658099" y="13401675"/>
            <a:ext cx="2266950" cy="238630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7" name="Chart 2">
              <a:extLst>
                <a:ext uri="{FF2B5EF4-FFF2-40B4-BE49-F238E27FC236}">
                  <a16:creationId xmlns:a16="http://schemas.microsoft.com/office/drawing/2014/main" id="{C8217DBD-5819-2EFE-F73B-191FB6C43F40}"/>
                </a:ext>
              </a:extLst>
            </xdr:cNvPr>
            <xdr:cNvGraphicFramePr>
              <a:graphicFrameLocks/>
            </xdr:cNvGraphicFramePr>
          </xdr:nvGraphicFramePr>
          <xdr:xfrm>
            <a:off x="9927591" y="13401672"/>
            <a:ext cx="2266950" cy="238630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32.xml><?xml version="1.0" encoding="utf-8"?>
<c:userShapes xmlns:c="http://schemas.openxmlformats.org/drawingml/2006/chart">
  <cdr:absSizeAnchor xmlns:cdr="http://schemas.openxmlformats.org/drawingml/2006/chartDrawing">
    <cdr:from>
      <cdr:x>0.12492</cdr:x>
      <cdr:y>0</cdr:y>
    </cdr:from>
    <cdr:ext cx="434841" cy="202491"/>
    <cdr:grpSp>
      <cdr:nvGrpSpPr>
        <cdr:cNvPr id="24" name="Legend">
          <a:extLst xmlns:a="http://schemas.openxmlformats.org/drawingml/2006/main">
            <a:ext uri="{FF2B5EF4-FFF2-40B4-BE49-F238E27FC236}">
              <a16:creationId xmlns:a16="http://schemas.microsoft.com/office/drawing/2014/main" id="{EE6FE651-7EB6-C518-ED45-BE2C88039F33}"/>
            </a:ext>
          </a:extLst>
        </cdr:cNvPr>
        <cdr:cNvGrpSpPr/>
      </cdr:nvGrpSpPr>
      <cdr:grpSpPr>
        <a:xfrm xmlns:a="http://schemas.openxmlformats.org/drawingml/2006/main">
          <a:off x="283601" y="0"/>
          <a:ext cx="434841" cy="202491"/>
          <a:chOff x="50800" y="50800"/>
          <a:chExt cx="434841" cy="202492"/>
        </a:xfrm>
      </cdr:grpSpPr>
      <cdr:grpSp>
        <cdr:nvGrpSpPr>
          <cdr:cNvPr id="20" name="Ltxb1">
            <a:extLst xmlns:a="http://schemas.openxmlformats.org/drawingml/2006/main">
              <a:ext uri="{FF2B5EF4-FFF2-40B4-BE49-F238E27FC236}">
                <a16:creationId xmlns:a16="http://schemas.microsoft.com/office/drawing/2014/main" id="{94B4B6E8-D8F1-C2BD-101F-73A75D9C8422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1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49B60A5-B372-62C2-1E5D-C5877D210AB7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1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93871F5-6648-8E9F-5B34-8E1883A7A3C9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23" name="Ltxb2">
            <a:extLst xmlns:a="http://schemas.openxmlformats.org/drawingml/2006/main">
              <a:ext uri="{FF2B5EF4-FFF2-40B4-BE49-F238E27FC236}">
                <a16:creationId xmlns:a16="http://schemas.microsoft.com/office/drawing/2014/main" id="{AEFF69A6-8C83-638F-6216-E382B3C168F9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2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AE71F8D-4CF9-64B0-04EF-C14E38AF1E0A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2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8A5A2AC-A278-AAA0-3DE8-2A8A25F1A3E2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  <cdr:absSizeAnchor xmlns:cdr="http://schemas.openxmlformats.org/drawingml/2006/chartDrawing">
    <cdr:from>
      <cdr:x>0.12492</cdr:x>
      <cdr:y>0.10614</cdr:y>
    </cdr:from>
    <cdr:ext cx="1935657" cy="215311"/>
    <cdr:sp macro="" textlink="">
      <cdr:nvSpPr>
        <cdr:cNvPr id="25" name="Category">
          <a:extLst xmlns:a="http://schemas.openxmlformats.org/drawingml/2006/main">
            <a:ext uri="{FF2B5EF4-FFF2-40B4-BE49-F238E27FC236}">
              <a16:creationId xmlns:a16="http://schemas.microsoft.com/office/drawing/2014/main" id="{617D06EE-E5C9-C58D-A245-9CEAD0973763}"/>
            </a:ext>
          </a:extLst>
        </cdr:cNvPr>
        <cdr:cNvSpPr txBox="1"/>
      </cdr:nvSpPr>
      <cdr:spPr>
        <a:xfrm xmlns:a="http://schemas.openxmlformats.org/drawingml/2006/main">
          <a:off x="283593" y="253292"/>
          <a:ext cx="1935657" cy="215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Interest rate on ECB’s deposit facility / main refinancing operations (percentages)</a:t>
          </a:r>
        </a:p>
      </cdr:txBody>
    </cdr:sp>
  </cdr:absSizeAnchor>
</c:userShapes>
</file>

<file path=xl/drawings/drawing33.xml><?xml version="1.0" encoding="utf-8"?>
<c:userShapes xmlns:c="http://schemas.openxmlformats.org/drawingml/2006/chart">
  <cdr:absSizeAnchor xmlns:cdr="http://schemas.openxmlformats.org/drawingml/2006/chartDrawing">
    <cdr:from>
      <cdr:x>0.1251</cdr:x>
      <cdr:y>0.10614</cdr:y>
    </cdr:from>
    <cdr:ext cx="1932160" cy="126893"/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1CD06B46-1905-E24C-93E2-BDEF1D67D40A}"/>
            </a:ext>
          </a:extLst>
        </cdr:cNvPr>
        <cdr:cNvSpPr txBox="1"/>
      </cdr:nvSpPr>
      <cdr:spPr>
        <a:xfrm xmlns:a="http://schemas.openxmlformats.org/drawingml/2006/main">
          <a:off x="283593" y="253292"/>
          <a:ext cx="1932160" cy="126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</cdr:txBody>
    </cdr:sp>
  </cdr:absSizeAnchor>
</c:userShapes>
</file>

<file path=xl/drawings/drawing34.xml><?xml version="1.0" encoding="utf-8"?>
<c:userShapes xmlns:c="http://schemas.openxmlformats.org/drawingml/2006/chart">
  <cdr:absSizeAnchor xmlns:cdr="http://schemas.openxmlformats.org/drawingml/2006/chartDrawing">
    <cdr:from>
      <cdr:x>0.09709</cdr:x>
      <cdr:y>0.10614</cdr:y>
    </cdr:from>
    <cdr:ext cx="1995661" cy="126894"/>
    <cdr:sp macro="" textlink="">
      <cdr:nvSpPr>
        <cdr:cNvPr id="10" name="Category">
          <a:extLst xmlns:a="http://schemas.openxmlformats.org/drawingml/2006/main">
            <a:ext uri="{FF2B5EF4-FFF2-40B4-BE49-F238E27FC236}">
              <a16:creationId xmlns:a16="http://schemas.microsoft.com/office/drawing/2014/main" id="{8C46F331-4A4C-105B-37E2-587A96BC63A9}"/>
            </a:ext>
          </a:extLst>
        </cdr:cNvPr>
        <cdr:cNvSpPr txBox="1"/>
      </cdr:nvSpPr>
      <cdr:spPr>
        <a:xfrm xmlns:a="http://schemas.openxmlformats.org/drawingml/2006/main">
          <a:off x="220092" y="253292"/>
          <a:ext cx="1995661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 per barrel)</a:t>
          </a:r>
        </a:p>
      </cdr:txBody>
    </cdr:sp>
  </cdr:absSizeAnchor>
</c:userShapes>
</file>

<file path=xl/drawings/drawing35.xml><?xml version="1.0" encoding="utf-8"?>
<c:userShapes xmlns:c="http://schemas.openxmlformats.org/drawingml/2006/chart">
  <cdr:absSizeAnchor xmlns:cdr="http://schemas.openxmlformats.org/drawingml/2006/chartDrawing">
    <cdr:from>
      <cdr:x>0.10642</cdr:x>
      <cdr:y>0.10614</cdr:y>
    </cdr:from>
    <cdr:ext cx="2013012" cy="215314"/>
    <cdr:sp macro="" textlink="">
      <cdr:nvSpPr>
        <cdr:cNvPr id="36" name="Category">
          <a:extLst xmlns:a="http://schemas.openxmlformats.org/drawingml/2006/main">
            <a:ext uri="{FF2B5EF4-FFF2-40B4-BE49-F238E27FC236}">
              <a16:creationId xmlns:a16="http://schemas.microsoft.com/office/drawing/2014/main" id="{AB0A344E-26C9-91A5-759E-7434762207EB}"/>
            </a:ext>
          </a:extLst>
        </cdr:cNvPr>
        <cdr:cNvSpPr txBox="1"/>
      </cdr:nvSpPr>
      <cdr:spPr>
        <a:xfrm xmlns:a="http://schemas.openxmlformats.org/drawingml/2006/main">
          <a:off x="241238" y="253292"/>
          <a:ext cx="2013012" cy="215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d) Annual growth in compensation per employee (annual percentage changes)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39483AEE-AA63-564B-740E-72B081B571E5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25641929-D743-C7F2-0F34-DF98049D8EA2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5" name="Ltxb1">
            <a:extLst xmlns:a="http://schemas.openxmlformats.org/drawingml/2006/main">
              <a:ext uri="{FF2B5EF4-FFF2-40B4-BE49-F238E27FC236}">
                <a16:creationId xmlns:a16="http://schemas.microsoft.com/office/drawing/2014/main" id="{81E1A0B6-40A1-0436-F540-EFF1A2DBB17F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1321E57-2FF9-934F-EF14-990C25F8BEFC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8603FB4-1C04-325B-C826-DB8FAD138D9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8" name="Ltxb2">
            <a:extLst xmlns:a="http://schemas.openxmlformats.org/drawingml/2006/main">
              <a:ext uri="{FF2B5EF4-FFF2-40B4-BE49-F238E27FC236}">
                <a16:creationId xmlns:a16="http://schemas.microsoft.com/office/drawing/2014/main" id="{41DA38EE-39FB-5087-CDF0-1CC8C94C1D10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1FFE0D6-B88C-D9DE-6D49-CA36DE994CF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3829590-99F0-9E5B-3314-0BAE64B1BFC3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3">
            <a:extLst xmlns:a="http://schemas.openxmlformats.org/drawingml/2006/main">
              <a:ext uri="{FF2B5EF4-FFF2-40B4-BE49-F238E27FC236}">
                <a16:creationId xmlns:a16="http://schemas.microsoft.com/office/drawing/2014/main" id="{274DE8BA-9F10-3D7F-0EF5-2777F1EA4E05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9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25D13D7-D993-B56B-64B9-EF9E52EC9EC0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10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AD89762-2717-DB7B-F2AC-5BF7DCFCFC7C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F4021D02-7029-8D9B-6300-9A287B9D53D6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absSizeAnchor>
</c:userShapes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742DF9FB-61A0-5496-0B2A-9644E728DD65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2027</a:t>
          </a:r>
        </a:p>
      </cdr:txBody>
    </cdr:sp>
  </cdr:abs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104775</xdr:rowOff>
    </xdr:from>
    <xdr:to>
      <xdr:col>8</xdr:col>
      <xdr:colOff>516890</xdr:colOff>
      <xdr:row>16</xdr:row>
      <xdr:rowOff>110063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4A4D7688-D86D-4722-8031-118FCD144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absSizeAnchor xmlns:cdr="http://schemas.openxmlformats.org/drawingml/2006/chartDrawing">
    <cdr:from>
      <cdr:x>0.04114</cdr:x>
      <cdr:y>0</cdr:y>
    </cdr:from>
    <cdr:ext cx="1729891" cy="303738"/>
    <cdr:grpSp>
      <cdr:nvGrpSpPr>
        <cdr:cNvPr id="40" name="Legend">
          <a:extLst xmlns:a="http://schemas.openxmlformats.org/drawingml/2006/main">
            <a:ext uri="{FF2B5EF4-FFF2-40B4-BE49-F238E27FC236}">
              <a16:creationId xmlns:a16="http://schemas.microsoft.com/office/drawing/2014/main" id="{27AADBB7-C3E2-5055-CFA2-7AF5A28CE80E}"/>
            </a:ext>
          </a:extLst>
        </cdr:cNvPr>
        <cdr:cNvGrpSpPr/>
      </cdr:nvGrpSpPr>
      <cdr:grpSpPr>
        <a:xfrm xmlns:a="http://schemas.openxmlformats.org/drawingml/2006/main">
          <a:off x="186629" y="0"/>
          <a:ext cx="1729891" cy="303738"/>
          <a:chOff x="0" y="50800"/>
          <a:chExt cx="1729892" cy="303738"/>
        </a:xfrm>
      </cdr:grpSpPr>
      <cdr:grpSp>
        <cdr:nvGrpSpPr>
          <cdr:cNvPr id="30" name="Ltxb1">
            <a:extLst xmlns:a="http://schemas.openxmlformats.org/drawingml/2006/main">
              <a:ext uri="{FF2B5EF4-FFF2-40B4-BE49-F238E27FC236}">
                <a16:creationId xmlns:a16="http://schemas.microsoft.com/office/drawing/2014/main" id="{3C12059A-09A0-7F7B-979C-975E3CD82F8C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909394" cy="101246"/>
            <a:chOff x="50800" y="50800"/>
            <a:chExt cx="909394" cy="101246"/>
          </a:xfrm>
        </cdr:grpSpPr>
        <cdr:sp macro="" textlink="">
          <cdr:nvSpPr>
            <cdr:cNvPr id="2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A28C16B-5A6A-E2BA-740B-E0C35BEB9D64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78239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2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012A6DA-1C53-A0BB-5E53-D4DDB2791EC3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2">
            <a:extLst xmlns:a="http://schemas.openxmlformats.org/drawingml/2006/main">
              <a:ext uri="{FF2B5EF4-FFF2-40B4-BE49-F238E27FC236}">
                <a16:creationId xmlns:a16="http://schemas.microsoft.com/office/drawing/2014/main" id="{6D97163C-2807-93EE-8265-F39578205916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875218" cy="101246"/>
            <a:chOff x="50800" y="50800"/>
            <a:chExt cx="875218" cy="101246"/>
          </a:xfrm>
        </cdr:grpSpPr>
        <cdr:sp macro="" textlink="">
          <cdr:nvSpPr>
            <cdr:cNvPr id="3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B1B4365-4390-EAA9-3335-2D944231626C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7482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3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E2DCC82-4D8F-D671-39B6-AED4C53CB323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3">
            <a:extLst xmlns:a="http://schemas.openxmlformats.org/drawingml/2006/main">
              <a:ext uri="{FF2B5EF4-FFF2-40B4-BE49-F238E27FC236}">
                <a16:creationId xmlns:a16="http://schemas.microsoft.com/office/drawing/2014/main" id="{7D4D65E0-DF97-F91C-D98E-76199CA84103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1679092" cy="101246"/>
            <a:chOff x="50800" y="50800"/>
            <a:chExt cx="1679092" cy="101246"/>
          </a:xfrm>
        </cdr:grpSpPr>
        <cdr:sp macro="" textlink="">
          <cdr:nvSpPr>
            <cdr:cNvPr id="3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38AC26E-60E5-76DF-C0CB-771AE9C5F1B2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155209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3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A8D2DAB-0ABF-D2DA-068C-2340A709D71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4">
            <a:extLst xmlns:a="http://schemas.openxmlformats.org/drawingml/2006/main">
              <a:ext uri="{FF2B5EF4-FFF2-40B4-BE49-F238E27FC236}">
                <a16:creationId xmlns:a16="http://schemas.microsoft.com/office/drawing/2014/main" id="{92BDD2DD-F1D1-6BAF-A436-A648D9B1E5B9}"/>
              </a:ext>
            </a:extLst>
          </cdr:cNvPr>
          <cdr:cNvGrpSpPr/>
        </cdr:nvGrpSpPr>
        <cdr:grpSpPr>
          <a:xfrm xmlns:a="http://schemas.openxmlformats.org/drawingml/2006/main">
            <a:off x="0" y="303738"/>
            <a:ext cx="0" cy="0"/>
            <a:chOff x="0" y="0"/>
            <a:chExt cx="0" cy="0"/>
          </a:xfrm>
        </cdr:grpSpPr>
      </cdr:grpSp>
    </cdr:grpSp>
  </cdr:abs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63011</xdr:colOff>
      <xdr:row>3</xdr:row>
      <xdr:rowOff>55684</xdr:rowOff>
    </xdr:from>
    <xdr:to>
      <xdr:col>9</xdr:col>
      <xdr:colOff>56026</xdr:colOff>
      <xdr:row>17</xdr:row>
      <xdr:rowOff>51447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5E673-0304-4E94-B67F-CE764005B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9"/>
  <sheetViews>
    <sheetView showGridLines="0" zoomScaleNormal="100" workbookViewId="0">
      <selection activeCell="P32" sqref="P32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8" max="18" width="14.33203125" bestFit="1" customWidth="1"/>
    <col min="19" max="19" width="16" bestFit="1" customWidth="1"/>
  </cols>
  <sheetData>
    <row r="1" spans="2:19" ht="13.35" customHeight="1" x14ac:dyDescent="0.2">
      <c r="B1" s="13" t="s">
        <v>15</v>
      </c>
      <c r="J1" s="75"/>
      <c r="K1" s="104" t="s">
        <v>14</v>
      </c>
      <c r="L1" s="101"/>
      <c r="M1" s="120" t="str">
        <f>LEFT($K$1,4) &amp;  " " &amp; LEFT(J4,2) &amp; " " &amp; RIGHT(J4,4)</f>
        <v>HICP Q4 2024</v>
      </c>
      <c r="N1" s="24" t="s">
        <v>53</v>
      </c>
      <c r="O1" s="76"/>
      <c r="S1" s="96" t="str">
        <f>LEFT($K$1,4) &amp; "X " &amp;  LEFT(J4,2) &amp; " " &amp; RIGHT(J4,4)</f>
        <v>HICPX Q4 2024</v>
      </c>
    </row>
    <row r="2" spans="2:19" ht="21.6" customHeight="1" x14ac:dyDescent="0.2">
      <c r="B2" s="168" t="s">
        <v>52</v>
      </c>
      <c r="C2" s="168"/>
      <c r="D2" s="168"/>
      <c r="E2" s="168"/>
      <c r="F2" s="168"/>
      <c r="G2" s="168"/>
      <c r="H2" s="168"/>
      <c r="I2" s="168"/>
      <c r="J2" s="75"/>
      <c r="K2" s="102"/>
      <c r="L2" s="102"/>
      <c r="M2" s="120" t="str">
        <f>LEFT($K$1,4) &amp; " " &amp;  LEFT(J5,2) &amp; " " &amp; RIGHT(J5,4)</f>
        <v>HICP Q1 2025</v>
      </c>
      <c r="N2" s="76"/>
      <c r="O2" s="76"/>
      <c r="S2" s="96" t="str">
        <f>LEFT($K$1,4) &amp; "X " &amp;  LEFT(J5,2) &amp; " " &amp; RIGHT(J5,4)</f>
        <v>HICPX Q1 2025</v>
      </c>
    </row>
    <row r="3" spans="2:19" ht="13.5" thickBot="1" x14ac:dyDescent="0.25">
      <c r="J3" s="77"/>
      <c r="K3" s="113" t="s">
        <v>96</v>
      </c>
      <c r="L3" s="113" t="s">
        <v>97</v>
      </c>
      <c r="M3" s="113" t="s">
        <v>98</v>
      </c>
      <c r="N3" s="78" t="s">
        <v>96</v>
      </c>
      <c r="O3" s="78" t="s">
        <v>97</v>
      </c>
      <c r="P3" s="78" t="s">
        <v>98</v>
      </c>
    </row>
    <row r="4" spans="2:19" x14ac:dyDescent="0.2">
      <c r="J4" s="75" t="s">
        <v>58</v>
      </c>
      <c r="K4" s="114">
        <v>1.9</v>
      </c>
      <c r="L4" s="114">
        <v>1.9</v>
      </c>
      <c r="M4" s="114" t="e">
        <v>#N/A</v>
      </c>
      <c r="N4" s="134">
        <v>2.2000000000000002</v>
      </c>
      <c r="O4" s="79">
        <v>2</v>
      </c>
      <c r="P4" s="79" t="e">
        <v>#N/A</v>
      </c>
      <c r="R4" s="135" t="str">
        <f>"HICP "&amp;J4</f>
        <v>HICP Q4 2024</v>
      </c>
      <c r="S4" s="135" t="str">
        <f>"HICPX "&amp;J4</f>
        <v>HICPX Q4 2024</v>
      </c>
    </row>
    <row r="5" spans="2:19" ht="14.45" customHeight="1" x14ac:dyDescent="0.2">
      <c r="J5" s="75" t="s">
        <v>59</v>
      </c>
      <c r="K5" s="114">
        <v>2.1</v>
      </c>
      <c r="L5" s="114">
        <v>1.9</v>
      </c>
      <c r="M5" s="114">
        <v>2</v>
      </c>
      <c r="N5" s="79">
        <v>2.2000000000000002</v>
      </c>
      <c r="O5" s="79">
        <v>2</v>
      </c>
      <c r="P5" s="79">
        <v>2</v>
      </c>
      <c r="R5" s="135" t="str">
        <f>"HICP "&amp;J5</f>
        <v>HICP Q1 2025</v>
      </c>
      <c r="S5" s="135" t="str">
        <f>"HICPX "&amp;J5</f>
        <v>HICPX Q1 2025</v>
      </c>
    </row>
    <row r="6" spans="2:19" x14ac:dyDescent="0.2">
      <c r="L6" s="52"/>
    </row>
    <row r="7" spans="2:19" x14ac:dyDescent="0.2">
      <c r="K7" s="55"/>
      <c r="L7" s="55"/>
      <c r="M7" s="55"/>
      <c r="N7" s="55"/>
      <c r="O7" s="55"/>
      <c r="P7" s="55"/>
      <c r="Q7" s="52"/>
    </row>
    <row r="8" spans="2:19" x14ac:dyDescent="0.2">
      <c r="K8" s="68"/>
      <c r="L8" s="55"/>
      <c r="M8" s="55"/>
      <c r="N8" s="69"/>
      <c r="O8" s="55"/>
      <c r="P8" s="55"/>
    </row>
    <row r="9" spans="2:19" x14ac:dyDescent="0.2">
      <c r="K9" s="68"/>
      <c r="N9" s="6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P8"/>
  <sheetViews>
    <sheetView showGridLines="0" zoomScaleNormal="100" workbookViewId="0">
      <selection activeCell="R31" sqref="R31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8.83203125" style="43" customWidth="1"/>
    <col min="15" max="15" width="8.83203125" style="52" customWidth="1"/>
    <col min="16" max="16384" width="8.83203125" style="43"/>
  </cols>
  <sheetData>
    <row r="1" spans="2:16" ht="13.35" customHeight="1" x14ac:dyDescent="0.2">
      <c r="B1" s="14" t="s">
        <v>5</v>
      </c>
      <c r="J1" s="100" t="s">
        <v>49</v>
      </c>
      <c r="K1" s="39"/>
      <c r="N1" s="151"/>
      <c r="O1" s="151"/>
      <c r="P1" s="151"/>
    </row>
    <row r="2" spans="2:16" ht="13.35" customHeight="1" x14ac:dyDescent="0.2">
      <c r="B2" s="168" t="s">
        <v>27</v>
      </c>
      <c r="C2" s="168"/>
      <c r="D2" s="168"/>
      <c r="E2" s="168"/>
      <c r="F2" s="168"/>
      <c r="G2" s="168"/>
      <c r="H2" s="168"/>
      <c r="I2" s="168"/>
      <c r="J2" s="100" t="s">
        <v>50</v>
      </c>
      <c r="K2" s="45"/>
    </row>
    <row r="3" spans="2:16" ht="15.75" thickBot="1" x14ac:dyDescent="0.3">
      <c r="J3" s="77"/>
      <c r="K3" s="105" t="s">
        <v>96</v>
      </c>
      <c r="L3" s="105" t="s">
        <v>97</v>
      </c>
      <c r="M3" s="105" t="s">
        <v>98</v>
      </c>
      <c r="N3" s="105">
        <v>2027</v>
      </c>
      <c r="O3" s="105">
        <v>2028</v>
      </c>
      <c r="P3" s="105" t="s">
        <v>100</v>
      </c>
    </row>
    <row r="4" spans="2:16" x14ac:dyDescent="0.2">
      <c r="J4" s="75" t="s">
        <v>58</v>
      </c>
      <c r="K4" s="82">
        <v>6.5</v>
      </c>
      <c r="L4" s="82">
        <v>6.4</v>
      </c>
      <c r="M4" s="82" t="e">
        <v>#N/A</v>
      </c>
      <c r="N4" s="82" t="e">
        <v>#N/A</v>
      </c>
      <c r="O4" s="82" t="e">
        <v>#N/A</v>
      </c>
      <c r="P4" s="82">
        <v>6.4</v>
      </c>
    </row>
    <row r="5" spans="2:16" ht="14.45" customHeight="1" x14ac:dyDescent="0.2">
      <c r="J5" s="75" t="s">
        <v>59</v>
      </c>
      <c r="K5" s="82">
        <v>6.5</v>
      </c>
      <c r="L5" s="82">
        <v>6.4</v>
      </c>
      <c r="M5" s="82">
        <v>6.3</v>
      </c>
      <c r="N5" s="82" t="e">
        <v>#N/A</v>
      </c>
      <c r="O5" s="82" t="e">
        <v>#N/A</v>
      </c>
      <c r="P5" s="82">
        <v>6.3</v>
      </c>
    </row>
    <row r="7" spans="2:16" x14ac:dyDescent="0.2">
      <c r="K7" s="55"/>
      <c r="L7" s="55"/>
      <c r="M7" s="55"/>
      <c r="N7" s="55"/>
      <c r="O7" s="55"/>
      <c r="P7" s="55"/>
    </row>
    <row r="8" spans="2:16" x14ac:dyDescent="0.2">
      <c r="K8" s="40"/>
      <c r="L8" s="40"/>
      <c r="M8" s="40"/>
      <c r="N8" s="40"/>
      <c r="O8" s="5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Q51"/>
  <sheetViews>
    <sheetView showGridLines="0" zoomScaleNormal="100" workbookViewId="0">
      <selection activeCell="AB34" sqref="AB34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8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50"/>
    <col min="17" max="17" width="8.83203125" style="49"/>
    <col min="18" max="16384" width="8.83203125" style="18"/>
  </cols>
  <sheetData>
    <row r="1" spans="1:15" ht="13.35" customHeight="1" x14ac:dyDescent="0.2">
      <c r="B1" s="22" t="s">
        <v>28</v>
      </c>
    </row>
    <row r="2" spans="1:15" ht="13.35" customHeight="1" thickBot="1" x14ac:dyDescent="0.25">
      <c r="A2" s="6"/>
      <c r="B2" s="168" t="s">
        <v>56</v>
      </c>
      <c r="C2" s="168"/>
      <c r="D2" s="168"/>
      <c r="E2" s="168"/>
      <c r="F2" s="168"/>
      <c r="G2" s="168"/>
      <c r="H2" s="168"/>
      <c r="I2" s="168"/>
      <c r="J2" s="80"/>
      <c r="K2" s="81" t="s">
        <v>59</v>
      </c>
      <c r="L2" s="81" t="s">
        <v>58</v>
      </c>
      <c r="M2" s="81" t="s">
        <v>57</v>
      </c>
    </row>
    <row r="3" spans="1:15" x14ac:dyDescent="0.2">
      <c r="J3" s="107" t="s">
        <v>86</v>
      </c>
      <c r="K3" s="84">
        <v>0.147569924883721</v>
      </c>
      <c r="L3" s="84">
        <v>0.124229556428571</v>
      </c>
      <c r="M3" s="84">
        <v>0.41726682853658498</v>
      </c>
      <c r="O3" s="64"/>
    </row>
    <row r="4" spans="1:15" ht="13.35" customHeight="1" x14ac:dyDescent="0.2">
      <c r="J4" s="85" t="s">
        <v>73</v>
      </c>
      <c r="K4" s="84">
        <v>0.27084372465116302</v>
      </c>
      <c r="L4" s="84">
        <v>0.21008190952381001</v>
      </c>
      <c r="M4" s="84">
        <v>0.58751149658536606</v>
      </c>
      <c r="O4" s="64"/>
    </row>
    <row r="5" spans="1:15" ht="13.35" customHeight="1" x14ac:dyDescent="0.2">
      <c r="J5" s="85" t="s">
        <v>74</v>
      </c>
      <c r="K5" s="84">
        <v>0.60660967511627895</v>
      </c>
      <c r="L5" s="84">
        <v>0.60071823428571403</v>
      </c>
      <c r="M5" s="84">
        <v>1.3740230421951201</v>
      </c>
      <c r="O5" s="64"/>
    </row>
    <row r="6" spans="1:15" ht="13.35" customHeight="1" x14ac:dyDescent="0.2">
      <c r="J6" s="85" t="s">
        <v>75</v>
      </c>
      <c r="K6" s="84">
        <v>1.7774823386046501</v>
      </c>
      <c r="L6" s="84">
        <v>2.0438728635714298</v>
      </c>
      <c r="M6" s="84">
        <v>3.4645189973170698</v>
      </c>
      <c r="O6" s="64"/>
    </row>
    <row r="7" spans="1:15" ht="13.35" customHeight="1" x14ac:dyDescent="0.2">
      <c r="J7" s="85" t="s">
        <v>76</v>
      </c>
      <c r="K7" s="84">
        <v>8.3621870769767401</v>
      </c>
      <c r="L7" s="84">
        <v>8.2465377585714297</v>
      </c>
      <c r="M7" s="84">
        <v>8.5768364995122006</v>
      </c>
      <c r="O7" s="64"/>
    </row>
    <row r="8" spans="1:15" ht="13.35" customHeight="1" x14ac:dyDescent="0.2">
      <c r="I8" s="12"/>
      <c r="J8" s="85" t="s">
        <v>77</v>
      </c>
      <c r="K8" s="84">
        <v>32.7090515018605</v>
      </c>
      <c r="L8" s="84">
        <v>33.683628095000003</v>
      </c>
      <c r="M8" s="84">
        <v>31.860755793902399</v>
      </c>
      <c r="O8" s="64"/>
    </row>
    <row r="9" spans="1:15" ht="13.35" customHeight="1" x14ac:dyDescent="0.2">
      <c r="J9" s="85" t="s">
        <v>78</v>
      </c>
      <c r="K9" s="84">
        <v>39.408576524651203</v>
      </c>
      <c r="L9" s="84">
        <v>36.535300114285697</v>
      </c>
      <c r="M9" s="84">
        <v>32.3137399502439</v>
      </c>
      <c r="O9" s="64"/>
    </row>
    <row r="10" spans="1:15" ht="13.35" customHeight="1" x14ac:dyDescent="0.2">
      <c r="J10" s="85" t="s">
        <v>79</v>
      </c>
      <c r="K10" s="84">
        <v>11.438388132790701</v>
      </c>
      <c r="L10" s="84">
        <v>12.1494254721429</v>
      </c>
      <c r="M10" s="84">
        <v>12.7853384395122</v>
      </c>
      <c r="O10" s="64"/>
    </row>
    <row r="11" spans="1:15" ht="13.35" customHeight="1" x14ac:dyDescent="0.2">
      <c r="J11" s="85" t="s">
        <v>80</v>
      </c>
      <c r="K11" s="84">
        <v>3.3203176130232599</v>
      </c>
      <c r="L11" s="84">
        <v>4.10146908380952</v>
      </c>
      <c r="M11" s="84">
        <v>5.0439328334146296</v>
      </c>
      <c r="O11" s="64"/>
    </row>
    <row r="12" spans="1:15" ht="13.35" customHeight="1" x14ac:dyDescent="0.2">
      <c r="J12" s="85" t="s">
        <v>81</v>
      </c>
      <c r="K12" s="84">
        <v>0.93721501790697703</v>
      </c>
      <c r="L12" s="84">
        <v>1.32433453547619</v>
      </c>
      <c r="M12" s="84">
        <v>1.8510689724390299</v>
      </c>
      <c r="O12" s="64"/>
    </row>
    <row r="13" spans="1:15" ht="13.35" customHeight="1" x14ac:dyDescent="0.2">
      <c r="J13" s="85" t="s">
        <v>82</v>
      </c>
      <c r="K13" s="84">
        <v>0.42464658255813997</v>
      </c>
      <c r="L13" s="84">
        <v>0.46492461523809497</v>
      </c>
      <c r="M13" s="84">
        <v>0.85065422951219505</v>
      </c>
      <c r="O13" s="64"/>
    </row>
    <row r="14" spans="1:15" s="73" customFormat="1" ht="13.35" customHeight="1" x14ac:dyDescent="0.2">
      <c r="A14" s="1"/>
      <c r="B14" s="13"/>
      <c r="C14" s="1"/>
      <c r="D14" s="1"/>
      <c r="E14" s="1"/>
      <c r="F14" s="1"/>
      <c r="G14" s="1"/>
      <c r="J14" s="85" t="s">
        <v>83</v>
      </c>
      <c r="K14" s="84">
        <v>0.26915734744185998</v>
      </c>
      <c r="L14" s="84">
        <v>0.25816451761904802</v>
      </c>
      <c r="M14" s="84">
        <v>0.40883387512195102</v>
      </c>
      <c r="O14" s="67"/>
    </row>
    <row r="15" spans="1:15" s="73" customFormat="1" ht="13.35" customHeight="1" x14ac:dyDescent="0.2">
      <c r="A15" s="1"/>
      <c r="B15" s="13"/>
      <c r="C15" s="1"/>
      <c r="D15" s="1"/>
      <c r="E15" s="1"/>
      <c r="F15" s="1"/>
      <c r="G15" s="1"/>
      <c r="J15" s="85" t="s">
        <v>84</v>
      </c>
      <c r="K15" s="84">
        <v>0.18632621953488401</v>
      </c>
      <c r="L15" s="84">
        <v>0.17006333809523799</v>
      </c>
      <c r="M15" s="84">
        <v>0.25814286195121899</v>
      </c>
      <c r="O15" s="67"/>
    </row>
    <row r="16" spans="1:15" ht="13.35" customHeight="1" x14ac:dyDescent="0.2">
      <c r="B16" s="168"/>
      <c r="C16" s="168"/>
      <c r="D16" s="168"/>
      <c r="E16" s="168"/>
      <c r="F16" s="168"/>
      <c r="J16" s="107" t="s">
        <v>38</v>
      </c>
      <c r="K16" s="84">
        <v>0.14162831976744189</v>
      </c>
      <c r="L16" s="84">
        <v>8.7249903809523896E-2</v>
      </c>
      <c r="M16" s="84">
        <v>0.2073761790243899</v>
      </c>
      <c r="O16" s="53"/>
    </row>
    <row r="17" spans="1:15" ht="13.35" customHeight="1" x14ac:dyDescent="0.2">
      <c r="J17" s="83"/>
      <c r="K17" s="117">
        <f>SUM(K3:K16)</f>
        <v>99.999999999767539</v>
      </c>
      <c r="L17" s="117">
        <f>SUM(L3:L16)</f>
        <v>99.999999997857145</v>
      </c>
      <c r="M17" s="117">
        <f>SUM(M3:M16)</f>
        <v>99.999999999268269</v>
      </c>
      <c r="O17" s="65"/>
    </row>
    <row r="18" spans="1:15" ht="13.35" customHeight="1" x14ac:dyDescent="0.2">
      <c r="J18" s="83"/>
      <c r="K18" s="83"/>
      <c r="L18" s="83"/>
      <c r="M18" s="88"/>
      <c r="O18" s="65"/>
    </row>
    <row r="19" spans="1:15" ht="13.35" customHeight="1" thickBot="1" x14ac:dyDescent="0.25">
      <c r="J19" s="80"/>
      <c r="K19" s="81" t="s">
        <v>59</v>
      </c>
      <c r="L19" s="81" t="s">
        <v>58</v>
      </c>
      <c r="M19" s="81" t="s">
        <v>57</v>
      </c>
      <c r="O19" s="65"/>
    </row>
    <row r="20" spans="1:15" ht="13.35" customHeight="1" x14ac:dyDescent="0.2">
      <c r="J20" s="107" t="s">
        <v>86</v>
      </c>
      <c r="K20" s="84">
        <v>0.28919605853658498</v>
      </c>
      <c r="L20" s="84">
        <v>0.40938164833333301</v>
      </c>
      <c r="M20" s="84">
        <v>0.89663377571428604</v>
      </c>
      <c r="O20" s="65"/>
    </row>
    <row r="21" spans="1:15" ht="13.35" customHeight="1" x14ac:dyDescent="0.2">
      <c r="J21" s="85" t="s">
        <v>73</v>
      </c>
      <c r="K21" s="84">
        <v>0.484841160243902</v>
      </c>
      <c r="L21" s="84">
        <v>0.51611084305555599</v>
      </c>
      <c r="M21" s="84">
        <v>0.92836907085714304</v>
      </c>
      <c r="O21" s="65"/>
    </row>
    <row r="22" spans="1:15" ht="13.35" customHeight="1" x14ac:dyDescent="0.2">
      <c r="J22" s="85" t="s">
        <v>74</v>
      </c>
      <c r="K22" s="84">
        <v>1.05584757878049</v>
      </c>
      <c r="L22" s="84">
        <v>1.44634737222222</v>
      </c>
      <c r="M22" s="84">
        <v>1.8331381468571399</v>
      </c>
      <c r="O22" s="65"/>
    </row>
    <row r="23" spans="1:15" ht="13.35" customHeight="1" x14ac:dyDescent="0.2">
      <c r="J23" s="85" t="s">
        <v>75</v>
      </c>
      <c r="K23" s="84">
        <v>3.57613168</v>
      </c>
      <c r="L23" s="84">
        <v>4.4964465938888898</v>
      </c>
      <c r="M23" s="84">
        <v>3.9748257537142901</v>
      </c>
      <c r="O23" s="65"/>
    </row>
    <row r="24" spans="1:15" ht="13.35" customHeight="1" x14ac:dyDescent="0.2">
      <c r="J24" s="85" t="s">
        <v>76</v>
      </c>
      <c r="K24" s="84">
        <v>11.6338610812195</v>
      </c>
      <c r="L24" s="84">
        <v>12.6629688011111</v>
      </c>
      <c r="M24" s="84">
        <v>11.597630332857101</v>
      </c>
      <c r="O24" s="65"/>
    </row>
    <row r="25" spans="1:15" ht="13.35" customHeight="1" x14ac:dyDescent="0.2">
      <c r="J25" s="85" t="s">
        <v>77</v>
      </c>
      <c r="K25" s="84">
        <v>33.561998919268298</v>
      </c>
      <c r="L25" s="84">
        <v>35.233564874999999</v>
      </c>
      <c r="M25" s="84">
        <v>31.341901512857099</v>
      </c>
      <c r="O25" s="65"/>
    </row>
    <row r="26" spans="1:15" ht="13.35" customHeight="1" x14ac:dyDescent="0.2">
      <c r="J26" s="85" t="s">
        <v>78</v>
      </c>
      <c r="K26" s="84">
        <v>30.5841828758536</v>
      </c>
      <c r="L26" s="84">
        <v>27.2955732705556</v>
      </c>
      <c r="M26" s="84">
        <v>26.2956377182857</v>
      </c>
      <c r="O26" s="65"/>
    </row>
    <row r="27" spans="1:15" ht="13.35" customHeight="1" x14ac:dyDescent="0.2">
      <c r="B27" s="13"/>
      <c r="J27" s="85" t="s">
        <v>79</v>
      </c>
      <c r="K27" s="84">
        <v>11.578014148536599</v>
      </c>
      <c r="L27" s="84">
        <v>10.6339104288889</v>
      </c>
      <c r="M27" s="84">
        <v>12.6817165237143</v>
      </c>
      <c r="O27" s="65"/>
    </row>
    <row r="28" spans="1:15" s="73" customFormat="1" ht="14.25" customHeight="1" x14ac:dyDescent="0.2">
      <c r="A28" s="1"/>
      <c r="B28" s="1"/>
      <c r="C28" s="1"/>
      <c r="D28" s="1"/>
      <c r="E28" s="1"/>
      <c r="F28" s="1"/>
      <c r="G28" s="1"/>
      <c r="J28" s="85" t="s">
        <v>80</v>
      </c>
      <c r="K28" s="84">
        <v>4.0135285690243903</v>
      </c>
      <c r="L28" s="84">
        <v>4.1369772247222203</v>
      </c>
      <c r="M28" s="84">
        <v>5.2905334377142896</v>
      </c>
      <c r="O28" s="67"/>
    </row>
    <row r="29" spans="1:15" s="73" customFormat="1" ht="14.25" customHeight="1" x14ac:dyDescent="0.2">
      <c r="A29" s="1"/>
      <c r="B29" s="1"/>
      <c r="C29" s="1"/>
      <c r="D29" s="1"/>
      <c r="E29" s="1"/>
      <c r="F29" s="1"/>
      <c r="G29" s="1"/>
      <c r="J29" s="85" t="s">
        <v>81</v>
      </c>
      <c r="K29" s="84">
        <v>1.7181082309756099</v>
      </c>
      <c r="L29" s="84">
        <v>1.62878291055556</v>
      </c>
      <c r="M29" s="84">
        <v>2.6493526417142901</v>
      </c>
      <c r="O29" s="67"/>
    </row>
    <row r="30" spans="1:15" ht="13.35" customHeight="1" x14ac:dyDescent="0.2">
      <c r="J30" s="85" t="s">
        <v>82</v>
      </c>
      <c r="K30" s="84">
        <v>0.605662763658537</v>
      </c>
      <c r="L30" s="84">
        <v>0.69113105833333299</v>
      </c>
      <c r="M30" s="84">
        <v>1.1863566277142901</v>
      </c>
      <c r="O30" s="53"/>
    </row>
    <row r="31" spans="1:15" ht="13.35" customHeight="1" x14ac:dyDescent="0.2">
      <c r="J31" s="85" t="s">
        <v>83</v>
      </c>
      <c r="K31" s="84">
        <v>0.36552188317073198</v>
      </c>
      <c r="L31" s="84">
        <v>0.40654769138888902</v>
      </c>
      <c r="M31" s="84">
        <v>0.61537142628571395</v>
      </c>
      <c r="O31" s="66"/>
    </row>
    <row r="32" spans="1:15" ht="13.35" customHeight="1" x14ac:dyDescent="0.2">
      <c r="J32" s="85" t="s">
        <v>84</v>
      </c>
      <c r="K32" s="84">
        <v>0.21224803292682901</v>
      </c>
      <c r="L32" s="84">
        <v>0.22073858027777801</v>
      </c>
      <c r="M32" s="84">
        <v>0.36224125514285699</v>
      </c>
      <c r="O32" s="66"/>
    </row>
    <row r="33" spans="10:15" ht="13.35" customHeight="1" x14ac:dyDescent="0.2">
      <c r="J33" s="107" t="s">
        <v>38</v>
      </c>
      <c r="K33" s="84">
        <v>0.32085701658536508</v>
      </c>
      <c r="L33" s="84">
        <v>0.22151870138888863</v>
      </c>
      <c r="M33" s="84">
        <v>0.34629177571428571</v>
      </c>
      <c r="O33" s="66"/>
    </row>
    <row r="34" spans="10:15" ht="13.35" customHeight="1" x14ac:dyDescent="0.2">
      <c r="J34" s="88"/>
      <c r="K34" s="117">
        <f>SUM(K20:K33)</f>
        <v>99.999999998780439</v>
      </c>
      <c r="L34" s="117">
        <f>SUM(L20:L33)</f>
        <v>99.999999999722249</v>
      </c>
      <c r="M34" s="117">
        <f>SUM(M20:M33)</f>
        <v>99.999999999142801</v>
      </c>
      <c r="O34" s="66"/>
    </row>
    <row r="35" spans="10:15" ht="13.35" customHeight="1" x14ac:dyDescent="0.2">
      <c r="J35" s="88"/>
      <c r="K35" s="87"/>
      <c r="L35" s="87"/>
      <c r="M35" s="87"/>
      <c r="O35" s="66"/>
    </row>
    <row r="36" spans="10:15" ht="13.35" customHeight="1" thickBot="1" x14ac:dyDescent="0.25">
      <c r="J36" s="80"/>
      <c r="K36" s="81" t="s">
        <v>59</v>
      </c>
      <c r="L36" s="81" t="s">
        <v>58</v>
      </c>
      <c r="M36" s="81" t="s">
        <v>57</v>
      </c>
      <c r="O36" s="66"/>
    </row>
    <row r="37" spans="10:15" ht="13.35" customHeight="1" x14ac:dyDescent="0.2">
      <c r="J37" s="107" t="s">
        <v>86</v>
      </c>
      <c r="K37" s="84">
        <v>0.64723806212121204</v>
      </c>
      <c r="L37" s="84" t="e">
        <v>#N/A</v>
      </c>
      <c r="M37" s="84" t="e">
        <v>#N/A</v>
      </c>
      <c r="O37" s="66"/>
    </row>
    <row r="38" spans="10:15" ht="13.35" customHeight="1" x14ac:dyDescent="0.2">
      <c r="J38" s="85" t="s">
        <v>73</v>
      </c>
      <c r="K38" s="84">
        <v>0.87472473393939398</v>
      </c>
      <c r="L38" s="84" t="e">
        <v>#N/A</v>
      </c>
      <c r="M38" s="84" t="e">
        <v>#N/A</v>
      </c>
      <c r="O38" s="66"/>
    </row>
    <row r="39" spans="10:15" ht="13.35" customHeight="1" x14ac:dyDescent="0.2">
      <c r="J39" s="85" t="s">
        <v>74</v>
      </c>
      <c r="K39" s="84">
        <v>1.9193202645454599</v>
      </c>
      <c r="L39" s="84" t="e">
        <v>#N/A</v>
      </c>
      <c r="M39" s="84" t="e">
        <v>#N/A</v>
      </c>
      <c r="O39" s="66"/>
    </row>
    <row r="40" spans="10:15" ht="13.35" customHeight="1" x14ac:dyDescent="0.2">
      <c r="J40" s="85" t="s">
        <v>75</v>
      </c>
      <c r="K40" s="84">
        <v>4.7507331112121198</v>
      </c>
      <c r="L40" s="84" t="e">
        <v>#N/A</v>
      </c>
      <c r="M40" s="84" t="e">
        <v>#N/A</v>
      </c>
      <c r="O40" s="66"/>
    </row>
    <row r="41" spans="10:15" ht="13.35" customHeight="1" x14ac:dyDescent="0.2">
      <c r="J41" s="85" t="s">
        <v>76</v>
      </c>
      <c r="K41" s="84">
        <v>15.6410613115152</v>
      </c>
      <c r="L41" s="84" t="e">
        <v>#N/A</v>
      </c>
      <c r="M41" s="84" t="e">
        <v>#N/A</v>
      </c>
      <c r="O41" s="66"/>
    </row>
    <row r="42" spans="10:15" x14ac:dyDescent="0.2">
      <c r="J42" s="85" t="s">
        <v>77</v>
      </c>
      <c r="K42" s="84">
        <v>34.726345109999997</v>
      </c>
      <c r="L42" s="84" t="e">
        <v>#N/A</v>
      </c>
      <c r="M42" s="84" t="e">
        <v>#N/A</v>
      </c>
    </row>
    <row r="43" spans="10:15" x14ac:dyDescent="0.2">
      <c r="J43" s="85" t="s">
        <v>78</v>
      </c>
      <c r="K43" s="84">
        <v>22.711028849090901</v>
      </c>
      <c r="L43" s="84" t="e">
        <v>#N/A</v>
      </c>
      <c r="M43" s="84" t="e">
        <v>#N/A</v>
      </c>
    </row>
    <row r="44" spans="10:15" x14ac:dyDescent="0.2">
      <c r="J44" s="85" t="s">
        <v>79</v>
      </c>
      <c r="K44" s="84">
        <v>11.015666278787901</v>
      </c>
      <c r="L44" s="84" t="e">
        <v>#N/A</v>
      </c>
      <c r="M44" s="84" t="e">
        <v>#N/A</v>
      </c>
    </row>
    <row r="45" spans="10:15" x14ac:dyDescent="0.2">
      <c r="J45" s="85" t="s">
        <v>80</v>
      </c>
      <c r="K45" s="84">
        <v>3.9728829133333301</v>
      </c>
      <c r="L45" s="84" t="e">
        <v>#N/A</v>
      </c>
      <c r="M45" s="84" t="e">
        <v>#N/A</v>
      </c>
    </row>
    <row r="46" spans="10:15" x14ac:dyDescent="0.2">
      <c r="J46" s="85" t="s">
        <v>81</v>
      </c>
      <c r="K46" s="84">
        <v>1.8336285821212099</v>
      </c>
      <c r="L46" s="84" t="e">
        <v>#N/A</v>
      </c>
      <c r="M46" s="84" t="e">
        <v>#N/A</v>
      </c>
    </row>
    <row r="47" spans="10:15" x14ac:dyDescent="0.2">
      <c r="J47" s="85" t="s">
        <v>82</v>
      </c>
      <c r="K47" s="84">
        <v>0.94978123818181803</v>
      </c>
      <c r="L47" s="84" t="e">
        <v>#N/A</v>
      </c>
      <c r="M47" s="84" t="e">
        <v>#N/A</v>
      </c>
    </row>
    <row r="48" spans="10:15" x14ac:dyDescent="0.2">
      <c r="J48" s="85" t="s">
        <v>83</v>
      </c>
      <c r="K48" s="84">
        <v>0.50549778333333295</v>
      </c>
      <c r="L48" s="84" t="e">
        <v>#N/A</v>
      </c>
      <c r="M48" s="84" t="e">
        <v>#N/A</v>
      </c>
    </row>
    <row r="49" spans="10:13" x14ac:dyDescent="0.2">
      <c r="J49" s="85" t="s">
        <v>84</v>
      </c>
      <c r="K49" s="84">
        <v>0.255017706969697</v>
      </c>
      <c r="L49" s="84" t="e">
        <v>#N/A</v>
      </c>
      <c r="M49" s="84" t="e">
        <v>#N/A</v>
      </c>
    </row>
    <row r="50" spans="10:13" x14ac:dyDescent="0.2">
      <c r="J50" s="107" t="s">
        <v>38</v>
      </c>
      <c r="K50" s="84">
        <v>0.19707405515151549</v>
      </c>
      <c r="L50" s="84" t="e">
        <v>#N/A</v>
      </c>
      <c r="M50" s="84" t="e">
        <v>#N/A</v>
      </c>
    </row>
    <row r="51" spans="10:13" x14ac:dyDescent="0.2">
      <c r="K51" s="117">
        <f>SUM(K37:K50)</f>
        <v>100.00000000030309</v>
      </c>
      <c r="L51" s="117" t="e">
        <f t="shared" ref="L51" si="0">SUM(L37:L50)</f>
        <v>#N/A</v>
      </c>
      <c r="M51" s="117" t="e">
        <f>SUM(M37:M50)</f>
        <v>#N/A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zoomScaleNormal="100" workbookViewId="0">
      <selection activeCell="L28" sqref="L28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1"/>
    <col min="16" max="16384" width="8.83203125" style="18"/>
  </cols>
  <sheetData>
    <row r="1" spans="1:17" ht="13.35" customHeight="1" x14ac:dyDescent="0.2">
      <c r="A1" s="6"/>
      <c r="B1" s="22" t="s">
        <v>29</v>
      </c>
      <c r="G1" s="22"/>
      <c r="H1" s="22"/>
    </row>
    <row r="2" spans="1:17" ht="13.35" customHeight="1" thickBot="1" x14ac:dyDescent="0.25">
      <c r="B2" s="25" t="s">
        <v>8</v>
      </c>
      <c r="C2" s="25"/>
      <c r="D2" s="25"/>
      <c r="E2" s="25"/>
      <c r="F2" s="25"/>
      <c r="J2" s="28"/>
      <c r="K2" s="81" t="s">
        <v>59</v>
      </c>
      <c r="L2" s="81" t="s">
        <v>58</v>
      </c>
      <c r="M2" s="81" t="s">
        <v>57</v>
      </c>
    </row>
    <row r="3" spans="1:17" ht="13.35" customHeight="1" x14ac:dyDescent="0.2">
      <c r="J3" s="107" t="s">
        <v>86</v>
      </c>
      <c r="K3" s="72">
        <v>0.40237833687500002</v>
      </c>
      <c r="L3" s="72">
        <v>0.80395354531249996</v>
      </c>
      <c r="M3" s="72">
        <v>1.215274765</v>
      </c>
      <c r="O3" s="67"/>
    </row>
    <row r="4" spans="1:17" ht="13.35" customHeight="1" x14ac:dyDescent="0.2">
      <c r="J4" s="85" t="s">
        <v>73</v>
      </c>
      <c r="K4" s="72">
        <v>0.82307727562499999</v>
      </c>
      <c r="L4" s="72">
        <v>0.79508700750000005</v>
      </c>
      <c r="M4" s="72">
        <v>1.12389740366667</v>
      </c>
      <c r="O4" s="67"/>
    </row>
    <row r="5" spans="1:17" ht="13.35" customHeight="1" x14ac:dyDescent="0.2">
      <c r="J5" s="85" t="s">
        <v>74</v>
      </c>
      <c r="K5" s="72">
        <v>2.6395979053124998</v>
      </c>
      <c r="L5" s="72">
        <v>2.5191648706250001</v>
      </c>
      <c r="M5" s="72">
        <v>2.13137671733333</v>
      </c>
      <c r="O5" s="67"/>
      <c r="Q5"/>
    </row>
    <row r="6" spans="1:17" ht="13.35" customHeight="1" x14ac:dyDescent="0.2">
      <c r="J6" s="85" t="s">
        <v>75</v>
      </c>
      <c r="K6" s="72">
        <v>6.2692770756250003</v>
      </c>
      <c r="L6" s="72">
        <v>6.7251719274999999</v>
      </c>
      <c r="M6" s="72">
        <v>6.0203418549999999</v>
      </c>
      <c r="O6" s="67"/>
      <c r="Q6"/>
    </row>
    <row r="7" spans="1:17" ht="13.35" customHeight="1" x14ac:dyDescent="0.2">
      <c r="I7" s="12"/>
      <c r="J7" s="85" t="s">
        <v>76</v>
      </c>
      <c r="K7" s="72">
        <v>18.1937745225</v>
      </c>
      <c r="L7" s="72">
        <v>17.827845872499999</v>
      </c>
      <c r="M7" s="72">
        <v>15.9609710823333</v>
      </c>
      <c r="O7" s="67"/>
      <c r="Q7"/>
    </row>
    <row r="8" spans="1:17" ht="13.35" customHeight="1" x14ac:dyDescent="0.2">
      <c r="J8" s="85" t="s">
        <v>77</v>
      </c>
      <c r="K8" s="72">
        <v>28.044498786875</v>
      </c>
      <c r="L8" s="72">
        <v>25.145747359062501</v>
      </c>
      <c r="M8" s="72">
        <v>24.522157842666701</v>
      </c>
      <c r="O8" s="67"/>
      <c r="Q8"/>
    </row>
    <row r="9" spans="1:17" ht="13.35" customHeight="1" x14ac:dyDescent="0.2">
      <c r="J9" s="85" t="s">
        <v>78</v>
      </c>
      <c r="K9" s="72">
        <v>19.892224526875001</v>
      </c>
      <c r="L9" s="72">
        <v>20.7576980875</v>
      </c>
      <c r="M9" s="72">
        <v>20.741626118999999</v>
      </c>
      <c r="O9" s="67"/>
      <c r="Q9"/>
    </row>
    <row r="10" spans="1:17" ht="13.35" customHeight="1" x14ac:dyDescent="0.2">
      <c r="J10" s="85" t="s">
        <v>79</v>
      </c>
      <c r="K10" s="72">
        <v>12.323809310625</v>
      </c>
      <c r="L10" s="72">
        <v>12.954363450312499</v>
      </c>
      <c r="M10" s="72">
        <v>11.7235228446667</v>
      </c>
      <c r="O10" s="67"/>
      <c r="Q10"/>
    </row>
    <row r="11" spans="1:17" ht="13.35" customHeight="1" x14ac:dyDescent="0.2">
      <c r="J11" s="85" t="s">
        <v>80</v>
      </c>
      <c r="K11" s="72">
        <v>4.9999024178124998</v>
      </c>
      <c r="L11" s="72">
        <v>5.6624768696874996</v>
      </c>
      <c r="M11" s="72">
        <v>7.0097527906666697</v>
      </c>
      <c r="O11" s="67"/>
      <c r="Q11"/>
    </row>
    <row r="12" spans="1:17" ht="13.35" customHeight="1" x14ac:dyDescent="0.2">
      <c r="J12" s="85" t="s">
        <v>81</v>
      </c>
      <c r="K12" s="72">
        <v>2.6370036484375001</v>
      </c>
      <c r="L12" s="72">
        <v>2.7971172296875002</v>
      </c>
      <c r="M12" s="72">
        <v>3.8666631253333299</v>
      </c>
      <c r="O12" s="67"/>
      <c r="Q12"/>
    </row>
    <row r="13" spans="1:17" ht="13.35" customHeight="1" x14ac:dyDescent="0.2">
      <c r="J13" s="85" t="s">
        <v>82</v>
      </c>
      <c r="K13" s="72">
        <v>1.5672256490625001</v>
      </c>
      <c r="L13" s="72">
        <v>1.6581271546875</v>
      </c>
      <c r="M13" s="72">
        <v>2.1980696893333298</v>
      </c>
      <c r="O13" s="67"/>
      <c r="Q13"/>
    </row>
    <row r="14" spans="1:17" x14ac:dyDescent="0.2">
      <c r="J14" s="85" t="s">
        <v>83</v>
      </c>
      <c r="K14" s="72">
        <v>0.8762982815625</v>
      </c>
      <c r="L14" s="72">
        <v>0.9210973240625</v>
      </c>
      <c r="M14" s="72">
        <v>1.4659601600000001</v>
      </c>
      <c r="Q14"/>
    </row>
    <row r="15" spans="1:17" x14ac:dyDescent="0.2">
      <c r="J15" s="85" t="s">
        <v>84</v>
      </c>
      <c r="K15" s="72">
        <v>0.54299459562499997</v>
      </c>
      <c r="L15" s="72">
        <v>0.59732787624999995</v>
      </c>
      <c r="M15" s="72">
        <v>0.86071906033333301</v>
      </c>
      <c r="Q15"/>
    </row>
    <row r="16" spans="1:17" x14ac:dyDescent="0.2">
      <c r="J16" s="107" t="s">
        <v>38</v>
      </c>
      <c r="K16" s="72">
        <v>0.78793766593749992</v>
      </c>
      <c r="L16" s="72">
        <v>0.83482142406250004</v>
      </c>
      <c r="M16" s="72">
        <v>1.159666542666667</v>
      </c>
      <c r="Q16"/>
    </row>
    <row r="17" spans="11:17" x14ac:dyDescent="0.2">
      <c r="K17" s="117">
        <f>SUM(K3:K16)</f>
        <v>99.999999998749999</v>
      </c>
      <c r="L17" s="117">
        <f>SUM(L3:L16)</f>
        <v>99.999999998750013</v>
      </c>
      <c r="M17" s="117">
        <f>SUM(M3:M16)</f>
        <v>99.999999998000035</v>
      </c>
      <c r="Q17"/>
    </row>
    <row r="18" spans="11:17" x14ac:dyDescent="0.2">
      <c r="Q18"/>
    </row>
    <row r="19" spans="11:17" x14ac:dyDescent="0.2">
      <c r="Q19"/>
    </row>
    <row r="20" spans="11:17" x14ac:dyDescent="0.2">
      <c r="Q20"/>
    </row>
    <row r="21" spans="11:17" x14ac:dyDescent="0.2">
      <c r="Q21"/>
    </row>
    <row r="22" spans="11:17" x14ac:dyDescent="0.2">
      <c r="Q22"/>
    </row>
  </sheetData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5F6D-58FB-4CEB-8B0F-FB5E757FEABC}">
  <dimension ref="A1:W27"/>
  <sheetViews>
    <sheetView showGridLines="0" tabSelected="1" zoomScaleNormal="100" workbookViewId="0">
      <selection activeCell="E34" sqref="E34"/>
    </sheetView>
  </sheetViews>
  <sheetFormatPr defaultColWidth="8.83203125" defaultRowHeight="12.75" x14ac:dyDescent="0.2"/>
  <cols>
    <col min="1" max="1" width="9.6640625" style="97" customWidth="1"/>
    <col min="2" max="9" width="8.83203125" style="97"/>
    <col min="10" max="12" width="9.1640625" style="97" customWidth="1"/>
    <col min="13" max="13" width="8" style="97" customWidth="1"/>
    <col min="14" max="16" width="9.1640625" style="97" customWidth="1"/>
    <col min="17" max="17" width="12.83203125" style="97" customWidth="1"/>
    <col min="18" max="43" width="9.1640625" style="97" customWidth="1"/>
    <col min="44" max="16384" width="8.83203125" style="97"/>
  </cols>
  <sheetData>
    <row r="1" spans="1:23" ht="15" x14ac:dyDescent="0.25">
      <c r="A1" s="31"/>
      <c r="B1" s="32" t="s">
        <v>36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48"/>
      <c r="O1" s="148"/>
      <c r="P1" s="148"/>
      <c r="Q1" s="148"/>
      <c r="R1" s="148"/>
      <c r="S1" s="148"/>
      <c r="T1" s="148"/>
      <c r="U1" s="148"/>
    </row>
    <row r="2" spans="1:23" ht="15" x14ac:dyDescent="0.25">
      <c r="A2" s="31"/>
      <c r="B2" s="170" t="s">
        <v>21</v>
      </c>
      <c r="C2" s="170"/>
      <c r="D2" s="170"/>
      <c r="E2" s="170"/>
      <c r="F2" s="170"/>
      <c r="G2" s="170"/>
      <c r="H2" s="170"/>
      <c r="I2" s="170"/>
      <c r="J2" s="31"/>
      <c r="K2" s="125" t="s">
        <v>22</v>
      </c>
      <c r="L2" s="33"/>
      <c r="M2" s="33"/>
      <c r="N2" s="148"/>
      <c r="O2" s="148"/>
      <c r="P2" s="148"/>
      <c r="Q2" s="148"/>
      <c r="R2" s="125" t="s">
        <v>23</v>
      </c>
      <c r="S2" s="148"/>
      <c r="T2" s="148"/>
      <c r="U2" s="148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1" t="s">
        <v>59</v>
      </c>
      <c r="N3" s="81" t="s">
        <v>58</v>
      </c>
      <c r="O3" s="126" t="str">
        <f>M3</f>
        <v>Q1 2025</v>
      </c>
      <c r="P3" s="126" t="str">
        <f>N3</f>
        <v>Q4 2024</v>
      </c>
      <c r="Q3" s="148"/>
      <c r="R3" s="34"/>
      <c r="S3" s="34"/>
      <c r="T3" s="81" t="s">
        <v>59</v>
      </c>
      <c r="U3" s="81" t="s">
        <v>58</v>
      </c>
      <c r="V3" s="97" t="str">
        <f>T3</f>
        <v>Q1 2025</v>
      </c>
      <c r="W3" s="97" t="str">
        <f>U3</f>
        <v>Q4 2024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22" t="s">
        <v>59</v>
      </c>
      <c r="N4" s="122" t="s">
        <v>58</v>
      </c>
      <c r="O4" s="126" t="str">
        <f>M4</f>
        <v>Q1 2025</v>
      </c>
      <c r="P4" s="126" t="str">
        <f>N4</f>
        <v>Q4 2024</v>
      </c>
      <c r="Q4" s="148"/>
      <c r="R4" s="149"/>
      <c r="S4" s="38"/>
      <c r="T4" s="122" t="s">
        <v>59</v>
      </c>
      <c r="U4" s="81" t="s">
        <v>58</v>
      </c>
      <c r="V4" s="97" t="str">
        <f>T4</f>
        <v>Q1 2025</v>
      </c>
      <c r="W4" s="97" t="str">
        <f>U4</f>
        <v>Q4 2024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27" t="s">
        <v>59</v>
      </c>
      <c r="L5" s="128" t="s">
        <v>59</v>
      </c>
      <c r="M5" s="129">
        <v>2.6691364781132099</v>
      </c>
      <c r="N5" s="129">
        <v>2.8505445036170198</v>
      </c>
      <c r="O5" s="129">
        <v>0.19402985138658399</v>
      </c>
      <c r="P5" s="129">
        <v>0.23409167661395999</v>
      </c>
      <c r="Q5" s="148"/>
      <c r="R5" s="127" t="s">
        <v>59</v>
      </c>
      <c r="S5" s="127" t="s">
        <v>59</v>
      </c>
      <c r="T5" s="124">
        <v>1.04616159941364</v>
      </c>
      <c r="U5" s="124">
        <v>1.1060413960292701</v>
      </c>
      <c r="V5" s="124">
        <v>2.68721118251634E-2</v>
      </c>
      <c r="W5" s="124">
        <v>1.68961067627936E-2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27" t="s">
        <v>88</v>
      </c>
      <c r="L6" s="128" t="s">
        <v>88</v>
      </c>
      <c r="M6" s="129">
        <v>2.26822235226415</v>
      </c>
      <c r="N6" s="129">
        <v>2.53678486531915</v>
      </c>
      <c r="O6" s="129">
        <v>0.25354823019386102</v>
      </c>
      <c r="P6" s="129">
        <v>0.29996868294131401</v>
      </c>
      <c r="Q6" s="148"/>
      <c r="R6" s="127" t="s">
        <v>88</v>
      </c>
      <c r="S6" s="127" t="s">
        <v>88</v>
      </c>
      <c r="T6" s="124">
        <v>1.04304656991364</v>
      </c>
      <c r="U6" s="124">
        <v>1.11084437281463</v>
      </c>
      <c r="V6" s="124">
        <v>2.8022038218335502E-2</v>
      </c>
      <c r="W6" s="124">
        <v>2.18878675997255E-2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27" t="s">
        <v>92</v>
      </c>
      <c r="L7" s="128" t="s">
        <v>92</v>
      </c>
      <c r="M7" s="129">
        <v>2.0595950754716998</v>
      </c>
      <c r="N7" s="129">
        <v>2.3230496455319201</v>
      </c>
      <c r="O7" s="129">
        <v>0.29857367704431598</v>
      </c>
      <c r="P7" s="129">
        <v>0.29213674747259499</v>
      </c>
      <c r="Q7" s="148"/>
      <c r="R7" s="127" t="s">
        <v>92</v>
      </c>
      <c r="S7" s="127" t="s">
        <v>92</v>
      </c>
      <c r="T7" s="124">
        <v>1.0434819637636401</v>
      </c>
      <c r="U7" s="124">
        <v>1.1136938633195099</v>
      </c>
      <c r="V7" s="124">
        <v>3.2063143317464897E-2</v>
      </c>
      <c r="W7" s="124">
        <v>2.5277127237107701E-2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27" t="s">
        <v>99</v>
      </c>
      <c r="L8" s="128" t="s">
        <v>99</v>
      </c>
      <c r="M8" s="129">
        <v>1.9576018113207501</v>
      </c>
      <c r="N8" s="129" t="e">
        <v>#N/A</v>
      </c>
      <c r="O8" s="129">
        <v>0.31793338584587999</v>
      </c>
      <c r="P8" s="129" t="e">
        <v>#N/A</v>
      </c>
      <c r="Q8" s="148"/>
      <c r="R8" s="127" t="s">
        <v>99</v>
      </c>
      <c r="S8" s="130" t="s">
        <v>99</v>
      </c>
      <c r="T8" s="124">
        <v>1.0460025457295501</v>
      </c>
      <c r="U8" s="124" t="e">
        <v>#N/A</v>
      </c>
      <c r="V8" s="124">
        <v>3.4634292775577898E-2</v>
      </c>
      <c r="W8" s="124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27" t="s">
        <v>96</v>
      </c>
      <c r="L9" s="128" t="s">
        <v>96</v>
      </c>
      <c r="M9" s="129">
        <v>2.2386389292924522</v>
      </c>
      <c r="N9" s="129">
        <v>2.4156409925000002</v>
      </c>
      <c r="O9" s="129">
        <v>0.26602128611766024</v>
      </c>
      <c r="P9" s="129">
        <v>0.34764136694758402</v>
      </c>
      <c r="Q9" s="148"/>
      <c r="R9" s="127" t="s">
        <v>96</v>
      </c>
      <c r="S9" s="131" t="s">
        <v>96</v>
      </c>
      <c r="T9" s="124">
        <v>1.0446731697051175</v>
      </c>
      <c r="U9" s="124">
        <v>1.11210644174</v>
      </c>
      <c r="V9" s="124">
        <v>3.0397896534135424E-2</v>
      </c>
      <c r="W9" s="124">
        <v>2.2971396372413001E-2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27">
        <v>2026</v>
      </c>
      <c r="L10" s="128">
        <v>2026</v>
      </c>
      <c r="M10" s="129">
        <v>1.9257723877551001</v>
      </c>
      <c r="N10" s="129">
        <v>2.1992073170731699</v>
      </c>
      <c r="O10" s="129">
        <v>0.32447462721328602</v>
      </c>
      <c r="P10" s="129">
        <v>0.32098654077440097</v>
      </c>
      <c r="Q10" s="148"/>
      <c r="R10" s="127">
        <v>2026</v>
      </c>
      <c r="S10" s="131">
        <v>2026</v>
      </c>
      <c r="T10" s="124">
        <v>1.05836311241795</v>
      </c>
      <c r="U10" s="124">
        <v>1.1179207408771401</v>
      </c>
      <c r="V10" s="124">
        <v>3.5423679706799598E-2</v>
      </c>
      <c r="W10" s="124">
        <v>2.820493938489E-2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27">
        <v>2027</v>
      </c>
      <c r="L11" s="128">
        <v>2027</v>
      </c>
      <c r="M11" s="129">
        <v>2.0255199523809502</v>
      </c>
      <c r="N11" s="129" t="e">
        <v>#N/A</v>
      </c>
      <c r="O11" s="129">
        <v>0.25895227022349099</v>
      </c>
      <c r="P11" s="129" t="e">
        <v>#N/A</v>
      </c>
      <c r="Q11" s="148"/>
      <c r="R11" s="127">
        <v>2027</v>
      </c>
      <c r="S11" s="131">
        <v>2027</v>
      </c>
      <c r="T11" s="124">
        <v>1.0760431300486499</v>
      </c>
      <c r="U11" s="124" t="e">
        <v>#N/A</v>
      </c>
      <c r="V11" s="124">
        <v>4.2591809415498998E-2</v>
      </c>
      <c r="W11" s="124" t="e">
        <v>#N/A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154">
        <v>2028</v>
      </c>
      <c r="L12" s="154">
        <v>2028</v>
      </c>
      <c r="Q12" s="148"/>
      <c r="R12" s="154">
        <v>2028</v>
      </c>
      <c r="S12" s="154">
        <v>2028</v>
      </c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127">
        <v>2029</v>
      </c>
      <c r="L13" s="128">
        <v>2029</v>
      </c>
      <c r="M13" s="129">
        <v>2.2181944444444399</v>
      </c>
      <c r="N13" s="129" t="e">
        <v>#N/A</v>
      </c>
      <c r="O13" s="129">
        <v>0.31046544039963597</v>
      </c>
      <c r="P13" s="129" t="e">
        <v>#N/A</v>
      </c>
      <c r="Q13" s="148"/>
      <c r="R13" s="127">
        <v>2029</v>
      </c>
      <c r="S13" s="131">
        <v>2029</v>
      </c>
      <c r="T13" s="124">
        <v>1.0899923781451599</v>
      </c>
      <c r="U13" s="124" t="e">
        <v>#N/A</v>
      </c>
      <c r="V13" s="124">
        <v>5.4184476218358001E-2</v>
      </c>
      <c r="W13" s="124" t="e">
        <v>#N/A</v>
      </c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25" t="s">
        <v>24</v>
      </c>
      <c r="L14" s="148"/>
      <c r="M14" s="148"/>
      <c r="N14" s="148"/>
      <c r="O14" s="132"/>
      <c r="P14" s="132"/>
      <c r="Q14" s="148"/>
      <c r="R14" s="125" t="s">
        <v>25</v>
      </c>
      <c r="S14" s="148"/>
      <c r="T14" s="148"/>
      <c r="U14" s="148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1" t="s">
        <v>59</v>
      </c>
      <c r="N15" s="81" t="s">
        <v>58</v>
      </c>
      <c r="O15" s="132" t="str">
        <f>M15</f>
        <v>Q1 2025</v>
      </c>
      <c r="P15" s="132" t="str">
        <f>N15</f>
        <v>Q4 2024</v>
      </c>
      <c r="Q15" s="148"/>
      <c r="R15" s="33"/>
      <c r="S15" s="33"/>
      <c r="T15" s="81" t="s">
        <v>59</v>
      </c>
      <c r="U15" s="81" t="s">
        <v>58</v>
      </c>
      <c r="V15" s="132" t="str">
        <f>T15</f>
        <v>Q1 2025</v>
      </c>
      <c r="W15" s="132" t="str">
        <f>U15</f>
        <v>Q4 2024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22" t="s">
        <v>59</v>
      </c>
      <c r="N16" s="133" t="s">
        <v>58</v>
      </c>
      <c r="O16" s="132" t="str">
        <f>M16</f>
        <v>Q1 2025</v>
      </c>
      <c r="P16" s="132" t="str">
        <f>N16</f>
        <v>Q4 2024</v>
      </c>
      <c r="Q16" s="148"/>
      <c r="R16" s="37"/>
      <c r="S16" s="38"/>
      <c r="T16" s="122" t="s">
        <v>59</v>
      </c>
      <c r="U16" s="122" t="s">
        <v>58</v>
      </c>
      <c r="V16" s="132" t="str">
        <f>T16</f>
        <v>Q1 2025</v>
      </c>
      <c r="W16" s="132" t="str">
        <f>U16</f>
        <v>Q4 2024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27" t="s">
        <v>59</v>
      </c>
      <c r="L17" s="128" t="s">
        <v>59</v>
      </c>
      <c r="M17" s="129">
        <v>75.262952077309095</v>
      </c>
      <c r="N17" s="129">
        <v>75.498022749181601</v>
      </c>
      <c r="O17" s="129">
        <v>2.7385887442565799</v>
      </c>
      <c r="P17" s="129">
        <v>5.6848399399041902</v>
      </c>
      <c r="Q17" s="148"/>
      <c r="R17" s="123" t="e">
        <v>#N/A</v>
      </c>
      <c r="S17" s="123" t="e">
        <v>#N/A</v>
      </c>
      <c r="T17" s="124" t="e">
        <v>#N/A</v>
      </c>
      <c r="U17" s="124" t="e">
        <v>#N/A</v>
      </c>
      <c r="V17" s="97" t="e">
        <v>#N/A</v>
      </c>
      <c r="W17" s="97" t="e">
        <v>#N/A</v>
      </c>
    </row>
    <row r="18" spans="1:23" ht="15" x14ac:dyDescent="0.25">
      <c r="A18" s="31"/>
      <c r="B18" s="150"/>
      <c r="C18" s="31"/>
      <c r="D18" s="31"/>
      <c r="E18" s="31"/>
      <c r="F18" s="31"/>
      <c r="G18" s="31"/>
      <c r="H18" s="150"/>
      <c r="I18" s="31"/>
      <c r="J18" s="31"/>
      <c r="K18" s="127" t="s">
        <v>88</v>
      </c>
      <c r="L18" s="128" t="s">
        <v>88</v>
      </c>
      <c r="M18" s="129">
        <v>74.485247514531807</v>
      </c>
      <c r="N18" s="129">
        <v>76.104754046523098</v>
      </c>
      <c r="O18" s="129">
        <v>3.1075231952187998</v>
      </c>
      <c r="P18" s="129">
        <v>4.7541339757174601</v>
      </c>
      <c r="Q18" s="148"/>
      <c r="R18" s="123" t="s">
        <v>96</v>
      </c>
      <c r="S18" s="123" t="s">
        <v>96</v>
      </c>
      <c r="T18" s="124">
        <v>3.3</v>
      </c>
      <c r="U18" s="124">
        <v>3.2</v>
      </c>
      <c r="V18" s="124">
        <v>0.52519062659154203</v>
      </c>
      <c r="W18" s="124">
        <v>0.56996159014444303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27" t="s">
        <v>92</v>
      </c>
      <c r="L19" s="128" t="s">
        <v>92</v>
      </c>
      <c r="M19" s="129">
        <v>73.831366849315899</v>
      </c>
      <c r="N19" s="129">
        <v>75.580475157320507</v>
      </c>
      <c r="O19" s="129">
        <v>3.58131781777286</v>
      </c>
      <c r="P19" s="129">
        <v>4.702781929655</v>
      </c>
      <c r="Q19" s="148"/>
      <c r="R19" s="123" t="s">
        <v>97</v>
      </c>
      <c r="S19" s="123" t="s">
        <v>97</v>
      </c>
      <c r="T19" s="124">
        <v>2.7</v>
      </c>
      <c r="U19" s="124">
        <v>2.7</v>
      </c>
      <c r="V19" s="124">
        <v>0.44458811052484998</v>
      </c>
      <c r="W19" s="124">
        <v>0.47178593829395399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27" t="s">
        <v>99</v>
      </c>
      <c r="L20" s="128" t="s">
        <v>99</v>
      </c>
      <c r="M20" s="129">
        <v>73.155338701470498</v>
      </c>
      <c r="N20" s="129" t="e">
        <v>#N/A</v>
      </c>
      <c r="O20" s="129">
        <v>4.0253499331591804</v>
      </c>
      <c r="P20" s="129" t="e">
        <v>#N/A</v>
      </c>
      <c r="Q20" s="148"/>
      <c r="R20" s="123" t="s">
        <v>98</v>
      </c>
      <c r="S20" s="123" t="s">
        <v>98</v>
      </c>
      <c r="T20" s="124">
        <v>2.7</v>
      </c>
      <c r="U20" s="124" t="e">
        <v>#N/A</v>
      </c>
      <c r="V20" s="124">
        <v>0.40884271241264702</v>
      </c>
      <c r="W20" s="124" t="e">
        <v>#N/A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27" t="s">
        <v>96</v>
      </c>
      <c r="L21" s="128" t="s">
        <v>96</v>
      </c>
      <c r="M21" s="129">
        <v>74.183726285656817</v>
      </c>
      <c r="N21" s="129">
        <v>75.863757111728205</v>
      </c>
      <c r="O21" s="129">
        <v>3.3631949226018549</v>
      </c>
      <c r="P21" s="129">
        <v>4.5198668126591404</v>
      </c>
      <c r="Q21" s="148"/>
      <c r="R21" s="154">
        <v>2027</v>
      </c>
      <c r="S21" s="154">
        <v>2027</v>
      </c>
      <c r="T21" s="155"/>
      <c r="U21" s="155"/>
      <c r="V21" s="155"/>
      <c r="W21" s="155"/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27">
        <v>2026</v>
      </c>
      <c r="L22" s="128">
        <v>2026</v>
      </c>
      <c r="M22" s="129">
        <v>72.470569391897499</v>
      </c>
      <c r="N22" s="129">
        <v>75.863757111728205</v>
      </c>
      <c r="O22" s="129">
        <v>4.8155031914157203</v>
      </c>
      <c r="P22" s="129">
        <v>5.57746486929073</v>
      </c>
      <c r="Q22" s="148"/>
      <c r="R22" s="154">
        <v>2028</v>
      </c>
      <c r="S22" s="154">
        <v>2028</v>
      </c>
      <c r="T22" s="155" t="e">
        <v>#N/A</v>
      </c>
      <c r="U22" s="155" t="e">
        <v>#N/A</v>
      </c>
      <c r="V22" s="155" t="e">
        <v>#N/A</v>
      </c>
      <c r="W22" s="155" t="e">
        <v>#N/A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27">
        <v>2027</v>
      </c>
      <c r="L23" s="128">
        <v>2027</v>
      </c>
      <c r="M23" s="129">
        <v>72.844338437499999</v>
      </c>
      <c r="N23" s="129" t="e">
        <v>#N/A</v>
      </c>
      <c r="O23" s="129">
        <v>4.9387478810949696</v>
      </c>
      <c r="P23" s="129" t="e">
        <v>#N/A</v>
      </c>
      <c r="Q23" s="148"/>
      <c r="R23" s="123" t="s">
        <v>100</v>
      </c>
      <c r="S23" s="123" t="s">
        <v>100</v>
      </c>
      <c r="T23" s="124">
        <v>2.7</v>
      </c>
      <c r="U23" s="124">
        <v>2.7</v>
      </c>
      <c r="V23" s="124">
        <v>0.33065813086784901</v>
      </c>
      <c r="W23" s="124">
        <v>0.45716462787204598</v>
      </c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154">
        <v>2028</v>
      </c>
      <c r="L24" s="154">
        <v>2028</v>
      </c>
      <c r="Q24" s="148"/>
      <c r="R24" s="148"/>
      <c r="S24" s="148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127">
        <v>2029</v>
      </c>
      <c r="L25" s="128">
        <v>2029</v>
      </c>
      <c r="M25" s="129">
        <v>73.453294642857102</v>
      </c>
      <c r="N25" s="129" t="e">
        <v>#N/A</v>
      </c>
      <c r="O25" s="129">
        <v>5.7170775480189899</v>
      </c>
      <c r="P25" s="129" t="e">
        <v>#N/A</v>
      </c>
      <c r="Q25" s="148"/>
      <c r="R25" s="148"/>
      <c r="S25" s="148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48"/>
      <c r="O26" s="148"/>
      <c r="P26" s="148"/>
      <c r="Q26" s="148"/>
      <c r="R26" s="148"/>
      <c r="S26" s="148"/>
      <c r="T26" s="148"/>
      <c r="U26" s="148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48"/>
      <c r="O27" s="148"/>
      <c r="P27" s="148"/>
      <c r="Q27" s="148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>
    <oddHeader>&amp;R&amp;"Arial"&amp;10&amp;K000000 ECB-RESTRICTED&amp;1#_x000D_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0"/>
  <sheetViews>
    <sheetView showGridLines="0" zoomScaleNormal="100" workbookViewId="0">
      <selection activeCell="P37" sqref="P37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51</v>
      </c>
    </row>
    <row r="2" spans="2:18" ht="13.35" customHeight="1" x14ac:dyDescent="0.2">
      <c r="B2" s="168" t="s">
        <v>91</v>
      </c>
      <c r="C2" s="168"/>
      <c r="D2" s="168"/>
      <c r="E2" s="168"/>
      <c r="F2" s="168"/>
      <c r="G2" s="168"/>
      <c r="H2" s="168"/>
      <c r="I2" s="168"/>
      <c r="K2" s="27" t="s">
        <v>61</v>
      </c>
    </row>
    <row r="3" spans="2:18" ht="13.35" customHeight="1" x14ac:dyDescent="0.2"/>
    <row r="4" spans="2:18" ht="13.35" customHeight="1" thickBot="1" x14ac:dyDescent="0.25">
      <c r="K4" s="80"/>
      <c r="L4" s="81" t="s">
        <v>59</v>
      </c>
      <c r="M4" s="81" t="s">
        <v>58</v>
      </c>
      <c r="N4" s="81" t="s">
        <v>57</v>
      </c>
    </row>
    <row r="5" spans="2:18" ht="13.35" customHeight="1" x14ac:dyDescent="0.2">
      <c r="K5" s="103" t="s">
        <v>85</v>
      </c>
      <c r="L5" s="82">
        <v>0.14142019510204101</v>
      </c>
      <c r="M5" s="82">
        <v>0.31995104347826098</v>
      </c>
      <c r="N5" s="82">
        <v>0.36303032682056302</v>
      </c>
      <c r="O5" s="71"/>
      <c r="P5" s="70"/>
      <c r="Q5" s="70"/>
      <c r="R5" s="70"/>
    </row>
    <row r="6" spans="2:18" ht="13.35" customHeight="1" x14ac:dyDescent="0.2">
      <c r="K6" s="157" t="s">
        <v>62</v>
      </c>
      <c r="L6" s="82">
        <v>0.221982659795918</v>
      </c>
      <c r="M6" s="82">
        <v>0.48845401586956499</v>
      </c>
      <c r="N6" s="82">
        <v>0.60273825757429</v>
      </c>
      <c r="O6" s="71"/>
      <c r="P6" s="70"/>
      <c r="Q6" s="70"/>
      <c r="R6" s="70"/>
    </row>
    <row r="7" spans="2:18" ht="13.35" customHeight="1" x14ac:dyDescent="0.2">
      <c r="K7" s="74" t="s">
        <v>63</v>
      </c>
      <c r="L7" s="82">
        <v>0.45794787775510198</v>
      </c>
      <c r="M7" s="82">
        <v>0.89246573804347795</v>
      </c>
      <c r="N7" s="82">
        <v>1.17717284984276</v>
      </c>
      <c r="O7" s="71"/>
      <c r="P7" s="71"/>
      <c r="Q7" s="70"/>
      <c r="R7" s="70"/>
    </row>
    <row r="8" spans="2:18" ht="13.35" customHeight="1" x14ac:dyDescent="0.2">
      <c r="K8" s="74" t="s">
        <v>64</v>
      </c>
      <c r="L8" s="82">
        <v>1.53131756489796</v>
      </c>
      <c r="M8" s="82">
        <v>2.6565095176087001</v>
      </c>
      <c r="N8" s="82">
        <v>2.9592510734394701</v>
      </c>
      <c r="O8" s="71"/>
      <c r="P8" s="71"/>
      <c r="Q8" s="70"/>
      <c r="R8" s="70"/>
    </row>
    <row r="9" spans="2:18" ht="13.35" customHeight="1" x14ac:dyDescent="0.2">
      <c r="K9" s="74" t="s">
        <v>65</v>
      </c>
      <c r="L9" s="82">
        <v>5.6825278332652998</v>
      </c>
      <c r="M9" s="82">
        <v>7.90609798695652</v>
      </c>
      <c r="N9" s="82">
        <v>7.7056432464616202</v>
      </c>
      <c r="O9" s="71"/>
      <c r="P9" s="71"/>
      <c r="Q9" s="70"/>
      <c r="R9" s="70"/>
    </row>
    <row r="10" spans="2:18" ht="13.35" customHeight="1" x14ac:dyDescent="0.2">
      <c r="K10" s="74" t="s">
        <v>66</v>
      </c>
      <c r="L10" s="82">
        <v>17.5728292306122</v>
      </c>
      <c r="M10" s="82">
        <v>21.471810194130398</v>
      </c>
      <c r="N10" s="82">
        <v>18.395758503795701</v>
      </c>
      <c r="O10" s="71"/>
      <c r="P10" s="71"/>
      <c r="Q10" s="70"/>
      <c r="R10" s="70"/>
    </row>
    <row r="11" spans="2:18" ht="13.35" customHeight="1" x14ac:dyDescent="0.2">
      <c r="K11" s="74" t="s">
        <v>67</v>
      </c>
      <c r="L11" s="82">
        <v>39.011575114489801</v>
      </c>
      <c r="M11" s="82">
        <v>36.739174704565201</v>
      </c>
      <c r="N11" s="82">
        <v>31.570107741469201</v>
      </c>
      <c r="O11" s="71"/>
      <c r="P11" s="71"/>
      <c r="Q11" s="70"/>
      <c r="R11" s="70"/>
    </row>
    <row r="12" spans="2:18" ht="13.35" customHeight="1" x14ac:dyDescent="0.2">
      <c r="K12" s="74" t="s">
        <v>68</v>
      </c>
      <c r="L12" s="82">
        <v>23.6022249367347</v>
      </c>
      <c r="M12" s="82">
        <v>18.05989933</v>
      </c>
      <c r="N12" s="82">
        <v>21.735345465496302</v>
      </c>
      <c r="O12" s="71"/>
      <c r="P12" s="71"/>
      <c r="Q12" s="70"/>
      <c r="R12" s="70"/>
    </row>
    <row r="13" spans="2:18" ht="13.35" customHeight="1" x14ac:dyDescent="0.2">
      <c r="K13" s="74" t="s">
        <v>69</v>
      </c>
      <c r="L13" s="82">
        <v>7.6033950124489804</v>
      </c>
      <c r="M13" s="82">
        <v>7.0904522880434797</v>
      </c>
      <c r="N13" s="82">
        <v>7.7769495616810103</v>
      </c>
      <c r="O13" s="71"/>
      <c r="P13" s="71"/>
      <c r="Q13" s="70"/>
      <c r="R13" s="70"/>
    </row>
    <row r="14" spans="2:18" ht="13.35" customHeight="1" x14ac:dyDescent="0.2">
      <c r="K14" s="74" t="s">
        <v>70</v>
      </c>
      <c r="L14" s="121">
        <v>2.4946327957142902</v>
      </c>
      <c r="M14" s="121">
        <v>2.4236704480434801</v>
      </c>
      <c r="N14" s="121">
        <v>4.1474388700385001</v>
      </c>
      <c r="O14" s="52"/>
    </row>
    <row r="15" spans="2:18" ht="13.35" customHeight="1" x14ac:dyDescent="0.2">
      <c r="B15" s="14"/>
      <c r="K15" s="74" t="s">
        <v>71</v>
      </c>
      <c r="L15" s="121">
        <v>0.86233810183673498</v>
      </c>
      <c r="M15" s="121">
        <v>1.0684677600000001</v>
      </c>
      <c r="N15" s="121">
        <v>1.9649003919613901</v>
      </c>
      <c r="O15" s="52"/>
    </row>
    <row r="16" spans="2:18" ht="13.35" customHeight="1" x14ac:dyDescent="0.2">
      <c r="B16" s="168"/>
      <c r="C16" s="168"/>
      <c r="D16" s="168"/>
      <c r="E16" s="168"/>
      <c r="F16" s="168"/>
      <c r="K16" s="74" t="s">
        <v>72</v>
      </c>
      <c r="L16" s="121">
        <v>0.45050218959183702</v>
      </c>
      <c r="M16" s="121">
        <v>0.49808553413043499</v>
      </c>
      <c r="N16" s="121">
        <v>1.0165043252639101</v>
      </c>
      <c r="O16" s="41"/>
    </row>
    <row r="17" spans="1:16" ht="13.35" customHeight="1" x14ac:dyDescent="0.2">
      <c r="H17" s="1"/>
      <c r="K17" s="74" t="s">
        <v>60</v>
      </c>
      <c r="L17" s="121">
        <v>0.36730648877550998</v>
      </c>
      <c r="M17" s="121">
        <v>0.38496143804347799</v>
      </c>
      <c r="N17" s="121">
        <v>0.58515938615529695</v>
      </c>
      <c r="O17" s="41"/>
    </row>
    <row r="18" spans="1:16" ht="13.35" customHeight="1" x14ac:dyDescent="0.2">
      <c r="K18" s="83"/>
      <c r="L18" s="115">
        <f>SUM(L5:L17)</f>
        <v>100.00000000102038</v>
      </c>
      <c r="M18" s="115">
        <f>SUM(M5:M17)</f>
        <v>99.999999998912998</v>
      </c>
      <c r="N18" s="115">
        <f>SUM(N5:N17)</f>
        <v>100.00000000000001</v>
      </c>
      <c r="O18" s="41"/>
      <c r="P18" s="56"/>
    </row>
    <row r="19" spans="1:16" ht="13.35" customHeight="1" thickBot="1" x14ac:dyDescent="0.25">
      <c r="H19" s="12"/>
      <c r="K19" s="80"/>
      <c r="L19" s="81" t="s">
        <v>59</v>
      </c>
      <c r="M19" s="81" t="s">
        <v>58</v>
      </c>
      <c r="N19" s="81" t="s">
        <v>57</v>
      </c>
      <c r="O19" s="41"/>
      <c r="P19" s="56"/>
    </row>
    <row r="20" spans="1:16" ht="13.35" customHeight="1" x14ac:dyDescent="0.2">
      <c r="K20" s="103" t="s">
        <v>85</v>
      </c>
      <c r="L20" s="82">
        <v>0.26542350212766003</v>
      </c>
      <c r="M20" s="82">
        <v>0.48012975349999998</v>
      </c>
      <c r="N20" s="82">
        <v>0.50410788787310901</v>
      </c>
      <c r="O20" s="41"/>
      <c r="P20" s="56"/>
    </row>
    <row r="21" spans="1:16" ht="13.35" customHeight="1" x14ac:dyDescent="0.2">
      <c r="K21" s="157" t="s">
        <v>62</v>
      </c>
      <c r="L21" s="82">
        <v>0.51896667361702098</v>
      </c>
      <c r="M21" s="82">
        <v>0.68401860825000005</v>
      </c>
      <c r="N21" s="82">
        <v>0.90807606010245101</v>
      </c>
      <c r="O21" s="41"/>
      <c r="P21" s="56"/>
    </row>
    <row r="22" spans="1:16" ht="13.35" customHeight="1" x14ac:dyDescent="0.2">
      <c r="K22" s="74" t="s">
        <v>63</v>
      </c>
      <c r="L22" s="82">
        <v>1.0953828508510599</v>
      </c>
      <c r="M22" s="82">
        <v>1.4962166884999999</v>
      </c>
      <c r="N22" s="82">
        <v>2.12467125146902</v>
      </c>
      <c r="O22" s="41"/>
      <c r="P22" s="56"/>
    </row>
    <row r="23" spans="1:16" ht="13.35" customHeight="1" x14ac:dyDescent="0.2">
      <c r="K23" s="74" t="s">
        <v>64</v>
      </c>
      <c r="L23" s="82">
        <v>3.8397761695744701</v>
      </c>
      <c r="M23" s="82">
        <v>4.2319720949999997</v>
      </c>
      <c r="N23" s="82">
        <v>4.4446338379169301</v>
      </c>
      <c r="O23" s="41"/>
      <c r="P23" s="56"/>
    </row>
    <row r="24" spans="1:16" ht="13.35" customHeight="1" x14ac:dyDescent="0.2">
      <c r="K24" s="74" t="s">
        <v>65</v>
      </c>
      <c r="L24" s="82">
        <v>8.8185070357446804</v>
      </c>
      <c r="M24" s="82">
        <v>8.9624333549999999</v>
      </c>
      <c r="N24" s="82">
        <v>8.4550685158727905</v>
      </c>
      <c r="O24" s="41"/>
      <c r="P24" s="56"/>
    </row>
    <row r="25" spans="1:16" ht="13.35" customHeight="1" x14ac:dyDescent="0.2">
      <c r="K25" s="74" t="s">
        <v>66</v>
      </c>
      <c r="L25" s="82">
        <v>22.4935803080851</v>
      </c>
      <c r="M25" s="82">
        <v>18.90609292325</v>
      </c>
      <c r="N25" s="82">
        <v>18.5135532639068</v>
      </c>
      <c r="O25" s="41"/>
      <c r="P25" s="56"/>
    </row>
    <row r="26" spans="1:16" ht="13.35" customHeight="1" x14ac:dyDescent="0.2">
      <c r="K26" s="74" t="s">
        <v>67</v>
      </c>
      <c r="L26" s="82">
        <v>33.568042413829801</v>
      </c>
      <c r="M26" s="82">
        <v>33.788574163500002</v>
      </c>
      <c r="N26" s="82">
        <v>29.628707783707799</v>
      </c>
      <c r="O26" s="41"/>
      <c r="P26" s="56"/>
    </row>
    <row r="27" spans="1:16" ht="13.35" customHeight="1" x14ac:dyDescent="0.2">
      <c r="B27" s="15"/>
      <c r="I27" s="12"/>
      <c r="K27" s="74" t="s">
        <v>68</v>
      </c>
      <c r="L27" s="82">
        <v>16.888731681063799</v>
      </c>
      <c r="M27" s="82">
        <v>16.944041875</v>
      </c>
      <c r="N27" s="82">
        <v>19.684114314615702</v>
      </c>
      <c r="O27" s="41"/>
    </row>
    <row r="28" spans="1:16" ht="13.35" customHeight="1" x14ac:dyDescent="0.2">
      <c r="A28" s="2" t="s">
        <v>1</v>
      </c>
      <c r="B28" s="168"/>
      <c r="C28" s="168"/>
      <c r="D28" s="168"/>
      <c r="E28" s="168"/>
      <c r="F28" s="168"/>
      <c r="K28" s="74" t="s">
        <v>69</v>
      </c>
      <c r="L28" s="82">
        <v>6.8401817640425504</v>
      </c>
      <c r="M28" s="82">
        <v>8.0518621204999992</v>
      </c>
      <c r="N28" s="82">
        <v>7.6535220722771999</v>
      </c>
      <c r="O28" s="41"/>
    </row>
    <row r="29" spans="1:16" ht="13.35" customHeight="1" x14ac:dyDescent="0.2">
      <c r="K29" s="74" t="s">
        <v>70</v>
      </c>
      <c r="L29" s="82">
        <v>3.0183951546808498</v>
      </c>
      <c r="M29" s="82">
        <v>3.4035495325</v>
      </c>
      <c r="N29" s="82">
        <v>4.5620357077609999</v>
      </c>
      <c r="O29" s="41"/>
    </row>
    <row r="30" spans="1:16" ht="13.35" customHeight="1" x14ac:dyDescent="0.2">
      <c r="K30" s="74" t="s">
        <v>71</v>
      </c>
      <c r="L30" s="82">
        <v>1.44413468744681</v>
      </c>
      <c r="M30" s="82">
        <v>1.60861010325</v>
      </c>
      <c r="N30" s="82">
        <v>1.97390717189231</v>
      </c>
      <c r="O30" s="41"/>
    </row>
    <row r="31" spans="1:16" ht="13.35" customHeight="1" x14ac:dyDescent="0.2">
      <c r="K31" s="74" t="s">
        <v>72</v>
      </c>
      <c r="L31" s="82">
        <v>0.71917766382978698</v>
      </c>
      <c r="M31" s="82">
        <v>0.77271508975000003</v>
      </c>
      <c r="N31" s="82">
        <v>0.93257291316639601</v>
      </c>
      <c r="O31" s="41"/>
      <c r="P31" s="57"/>
    </row>
    <row r="32" spans="1:16" ht="13.35" customHeight="1" x14ac:dyDescent="0.2">
      <c r="K32" s="74" t="s">
        <v>60</v>
      </c>
      <c r="L32" s="82">
        <v>0.48970009531914899</v>
      </c>
      <c r="M32" s="82">
        <v>0.66978369199999999</v>
      </c>
      <c r="N32" s="82">
        <v>0.61502921943849698</v>
      </c>
      <c r="O32" s="41"/>
      <c r="P32" s="57"/>
    </row>
    <row r="33" spans="8:17" ht="13.35" customHeight="1" x14ac:dyDescent="0.2">
      <c r="K33" s="83"/>
      <c r="L33" s="115">
        <f>SUM(L20:L32)</f>
        <v>100.00000000021274</v>
      </c>
      <c r="M33" s="115">
        <f>SUM(M20:M32)</f>
        <v>99.999999999999986</v>
      </c>
      <c r="N33" s="115">
        <f>SUM(N20:N32)</f>
        <v>100</v>
      </c>
      <c r="O33" s="41"/>
      <c r="P33" s="57"/>
      <c r="Q33" s="42"/>
    </row>
    <row r="34" spans="8:17" ht="13.35" customHeight="1" x14ac:dyDescent="0.2">
      <c r="K34" s="83"/>
      <c r="L34" s="83"/>
      <c r="M34" s="83"/>
      <c r="N34" s="83"/>
      <c r="O34" s="41"/>
      <c r="P34" s="57"/>
      <c r="Q34" s="42"/>
    </row>
    <row r="35" spans="8:17" ht="13.35" customHeight="1" x14ac:dyDescent="0.2">
      <c r="H35" s="12"/>
      <c r="K35" s="83"/>
      <c r="L35" s="83"/>
      <c r="M35" s="83"/>
      <c r="N35" s="83"/>
      <c r="O35" s="41"/>
      <c r="P35" s="57"/>
      <c r="Q35" s="42"/>
    </row>
    <row r="36" spans="8:17" ht="13.35" customHeight="1" thickBot="1" x14ac:dyDescent="0.25">
      <c r="K36" s="80"/>
      <c r="L36" s="81" t="s">
        <v>59</v>
      </c>
      <c r="M36" s="81" t="s">
        <v>58</v>
      </c>
      <c r="N36" s="81" t="s">
        <v>57</v>
      </c>
      <c r="O36" s="41"/>
      <c r="P36" s="57"/>
      <c r="Q36" s="42"/>
    </row>
    <row r="37" spans="8:17" ht="13.35" customHeight="1" x14ac:dyDescent="0.2">
      <c r="K37" s="103" t="s">
        <v>85</v>
      </c>
      <c r="L37" s="82">
        <v>0.35133602631578897</v>
      </c>
      <c r="M37" s="82" t="e">
        <v>#N/A</v>
      </c>
      <c r="N37" s="82" t="e">
        <v>#N/A</v>
      </c>
      <c r="O37" s="41"/>
      <c r="P37" s="57"/>
      <c r="Q37" s="42"/>
    </row>
    <row r="38" spans="8:17" ht="13.35" customHeight="1" x14ac:dyDescent="0.2">
      <c r="K38" s="157" t="s">
        <v>62</v>
      </c>
      <c r="L38" s="82">
        <v>0.66247916552631603</v>
      </c>
      <c r="M38" s="82" t="e">
        <v>#N/A</v>
      </c>
      <c r="N38" s="82" t="e">
        <v>#N/A</v>
      </c>
      <c r="O38" s="41"/>
      <c r="P38" s="57"/>
      <c r="Q38" s="42"/>
    </row>
    <row r="39" spans="8:17" ht="13.35" customHeight="1" x14ac:dyDescent="0.2">
      <c r="K39" s="74" t="s">
        <v>63</v>
      </c>
      <c r="L39" s="82">
        <v>1.2992583099999999</v>
      </c>
      <c r="M39" s="82" t="e">
        <v>#N/A</v>
      </c>
      <c r="N39" s="82" t="e">
        <v>#N/A</v>
      </c>
      <c r="O39" s="41"/>
      <c r="P39" s="57"/>
      <c r="Q39" s="42"/>
    </row>
    <row r="40" spans="8:17" ht="13.35" customHeight="1" x14ac:dyDescent="0.2">
      <c r="K40" s="74" t="s">
        <v>64</v>
      </c>
      <c r="L40" s="82">
        <v>3.5279239850000002</v>
      </c>
      <c r="M40" s="82" t="e">
        <v>#N/A</v>
      </c>
      <c r="N40" s="82" t="e">
        <v>#N/A</v>
      </c>
      <c r="O40" s="41"/>
      <c r="P40" s="58"/>
      <c r="Q40" s="42"/>
    </row>
    <row r="41" spans="8:17" ht="13.35" customHeight="1" x14ac:dyDescent="0.2">
      <c r="K41" s="74" t="s">
        <v>65</v>
      </c>
      <c r="L41" s="82">
        <v>8.1580313213157893</v>
      </c>
      <c r="M41" s="82" t="e">
        <v>#N/A</v>
      </c>
      <c r="N41" s="82" t="e">
        <v>#N/A</v>
      </c>
      <c r="O41" s="41"/>
      <c r="P41" s="58"/>
      <c r="Q41" s="42"/>
    </row>
    <row r="42" spans="8:17" ht="13.35" customHeight="1" x14ac:dyDescent="0.2">
      <c r="K42" s="74" t="s">
        <v>66</v>
      </c>
      <c r="L42" s="82">
        <v>18.387960836578898</v>
      </c>
      <c r="M42" s="82" t="e">
        <v>#N/A</v>
      </c>
      <c r="N42" s="82" t="e">
        <v>#N/A</v>
      </c>
    </row>
    <row r="43" spans="8:17" ht="13.35" customHeight="1" x14ac:dyDescent="0.2">
      <c r="K43" s="74" t="s">
        <v>67</v>
      </c>
      <c r="L43" s="82">
        <v>35.497938961578903</v>
      </c>
      <c r="M43" s="82" t="e">
        <v>#N/A</v>
      </c>
      <c r="N43" s="82" t="e">
        <v>#N/A</v>
      </c>
    </row>
    <row r="44" spans="8:17" ht="13.35" customHeight="1" x14ac:dyDescent="0.2">
      <c r="K44" s="74" t="s">
        <v>68</v>
      </c>
      <c r="L44" s="82">
        <v>18.199631073947401</v>
      </c>
      <c r="M44" s="82" t="e">
        <v>#N/A</v>
      </c>
      <c r="N44" s="82" t="e">
        <v>#N/A</v>
      </c>
    </row>
    <row r="45" spans="8:17" ht="13.35" customHeight="1" x14ac:dyDescent="0.2">
      <c r="K45" s="74" t="s">
        <v>69</v>
      </c>
      <c r="L45" s="82">
        <v>7.5005061523684198</v>
      </c>
      <c r="M45" s="82" t="e">
        <v>#N/A</v>
      </c>
      <c r="N45" s="82" t="e">
        <v>#N/A</v>
      </c>
    </row>
    <row r="46" spans="8:17" ht="13.35" customHeight="1" x14ac:dyDescent="0.2">
      <c r="K46" s="74" t="s">
        <v>70</v>
      </c>
      <c r="L46" s="82">
        <v>3.53572662473684</v>
      </c>
      <c r="M46" s="82" t="e">
        <v>#N/A</v>
      </c>
      <c r="N46" s="82" t="e">
        <v>#N/A</v>
      </c>
    </row>
    <row r="47" spans="8:17" ht="13.35" customHeight="1" x14ac:dyDescent="0.2">
      <c r="K47" s="74" t="s">
        <v>71</v>
      </c>
      <c r="L47" s="82">
        <v>1.63299904236842</v>
      </c>
      <c r="M47" s="82" t="e">
        <v>#N/A</v>
      </c>
      <c r="N47" s="82" t="e">
        <v>#N/A</v>
      </c>
    </row>
    <row r="48" spans="8:17" x14ac:dyDescent="0.2">
      <c r="K48" s="74" t="s">
        <v>72</v>
      </c>
      <c r="L48" s="82">
        <v>0.71467344184210502</v>
      </c>
      <c r="M48" s="82" t="e">
        <v>#N/A</v>
      </c>
      <c r="N48" s="82" t="e">
        <v>#N/A</v>
      </c>
    </row>
    <row r="49" spans="11:14" x14ac:dyDescent="0.2">
      <c r="K49" s="74" t="s">
        <v>60</v>
      </c>
      <c r="L49" s="82">
        <v>0.53153505789473698</v>
      </c>
      <c r="M49" s="82" t="e">
        <v>#N/A</v>
      </c>
      <c r="N49" s="82" t="e">
        <v>#N/A</v>
      </c>
    </row>
    <row r="50" spans="11:14" x14ac:dyDescent="0.2">
      <c r="L50" s="115">
        <f>SUM(L37:L49)</f>
        <v>99.99999999947363</v>
      </c>
      <c r="M50" s="115" t="e">
        <f>SUM(M37:M49)</f>
        <v>#N/A</v>
      </c>
      <c r="N50" s="115" t="e">
        <f>SUM(N37:N49)</f>
        <v>#N/A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I36" sqref="I36"/>
    </sheetView>
  </sheetViews>
  <sheetFormatPr defaultColWidth="9.33203125" defaultRowHeight="12.75" customHeight="1" x14ac:dyDescent="0.2"/>
  <cols>
    <col min="1" max="9" width="9.33203125" style="5"/>
    <col min="10" max="10" width="9.33203125" style="119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16</v>
      </c>
      <c r="L1" s="7"/>
      <c r="N1" s="8"/>
    </row>
    <row r="2" spans="2:14" ht="13.35" customHeight="1" thickBot="1" x14ac:dyDescent="0.25">
      <c r="B2" s="29" t="s">
        <v>19</v>
      </c>
      <c r="K2" s="30" t="s">
        <v>11</v>
      </c>
      <c r="L2" s="30" t="s">
        <v>12</v>
      </c>
      <c r="M2" s="30" t="s">
        <v>13</v>
      </c>
    </row>
    <row r="3" spans="2:14" ht="12.75" customHeight="1" x14ac:dyDescent="0.2">
      <c r="J3" s="118">
        <v>36176</v>
      </c>
      <c r="K3" s="89">
        <v>1.8636065573770499</v>
      </c>
      <c r="L3" s="89">
        <v>1.9</v>
      </c>
      <c r="M3" s="89">
        <v>1.8023909703835601</v>
      </c>
      <c r="N3" s="9"/>
    </row>
    <row r="4" spans="2:14" ht="12.75" customHeight="1" x14ac:dyDescent="0.2">
      <c r="J4" s="118">
        <v>36266</v>
      </c>
      <c r="K4" s="89"/>
      <c r="L4" s="89"/>
      <c r="M4" s="89"/>
      <c r="N4" s="17"/>
    </row>
    <row r="5" spans="2:14" ht="12.75" customHeight="1" x14ac:dyDescent="0.2">
      <c r="J5" s="118">
        <v>36357</v>
      </c>
      <c r="K5" s="89"/>
      <c r="L5" s="89"/>
      <c r="M5" s="89"/>
      <c r="N5" s="17"/>
    </row>
    <row r="6" spans="2:14" ht="12.75" customHeight="1" x14ac:dyDescent="0.2">
      <c r="J6" s="118">
        <v>36449</v>
      </c>
      <c r="K6" s="89"/>
      <c r="L6" s="89"/>
      <c r="M6" s="89"/>
      <c r="N6" s="17"/>
    </row>
    <row r="7" spans="2:14" ht="12.75" customHeight="1" x14ac:dyDescent="0.2">
      <c r="J7" s="118">
        <v>36541</v>
      </c>
      <c r="K7" s="89">
        <v>1.7710638297872301</v>
      </c>
      <c r="L7" s="89">
        <v>1.7</v>
      </c>
      <c r="M7" s="89">
        <v>1.7646785529426099</v>
      </c>
      <c r="N7" s="17"/>
    </row>
    <row r="8" spans="2:14" ht="12.75" customHeight="1" x14ac:dyDescent="0.2">
      <c r="J8" s="118">
        <v>36632</v>
      </c>
      <c r="K8" s="89"/>
      <c r="L8" s="89"/>
      <c r="M8" s="89"/>
      <c r="N8" s="17"/>
    </row>
    <row r="9" spans="2:14" ht="12.75" customHeight="1" x14ac:dyDescent="0.2">
      <c r="J9" s="118">
        <v>36723</v>
      </c>
      <c r="K9" s="89"/>
      <c r="L9" s="89"/>
      <c r="M9" s="89"/>
      <c r="N9" s="17"/>
    </row>
    <row r="10" spans="2:14" ht="12.75" customHeight="1" x14ac:dyDescent="0.2">
      <c r="J10" s="118">
        <v>36815</v>
      </c>
      <c r="K10" s="89"/>
      <c r="L10" s="89"/>
      <c r="M10" s="89"/>
      <c r="N10" s="17"/>
    </row>
    <row r="11" spans="2:14" ht="12.75" customHeight="1" x14ac:dyDescent="0.2">
      <c r="J11" s="118">
        <v>36907</v>
      </c>
      <c r="K11" s="89">
        <v>1.80553191489362</v>
      </c>
      <c r="L11" s="89">
        <v>1.8</v>
      </c>
      <c r="M11" s="89">
        <v>1.82023255813953</v>
      </c>
      <c r="N11" s="17"/>
    </row>
    <row r="12" spans="2:14" ht="12.75" customHeight="1" x14ac:dyDescent="0.2">
      <c r="J12" s="118">
        <v>36997</v>
      </c>
      <c r="K12" s="89">
        <v>1.804</v>
      </c>
      <c r="L12" s="89">
        <v>1.8</v>
      </c>
      <c r="M12" s="89">
        <v>1.7817329268292701</v>
      </c>
      <c r="N12" s="17"/>
    </row>
    <row r="13" spans="2:14" ht="12.75" customHeight="1" x14ac:dyDescent="0.2">
      <c r="J13" s="118">
        <v>37088</v>
      </c>
      <c r="K13" s="89">
        <v>1.8132352941176499</v>
      </c>
      <c r="L13" s="89">
        <v>1.8</v>
      </c>
      <c r="M13" s="89">
        <v>1.80331666666667</v>
      </c>
      <c r="N13" s="17"/>
    </row>
    <row r="14" spans="2:14" ht="12.75" customHeight="1" x14ac:dyDescent="0.2">
      <c r="J14" s="118">
        <v>37180</v>
      </c>
      <c r="K14" s="89">
        <v>1.82375</v>
      </c>
      <c r="L14" s="89">
        <v>1.8</v>
      </c>
      <c r="M14" s="89">
        <v>1.8423428571380001</v>
      </c>
      <c r="N14" s="17"/>
    </row>
    <row r="15" spans="2:14" ht="12.75" customHeight="1" x14ac:dyDescent="0.2">
      <c r="J15" s="118">
        <v>37272</v>
      </c>
      <c r="K15" s="89">
        <v>1.85357142857143</v>
      </c>
      <c r="L15" s="89">
        <v>1.9</v>
      </c>
      <c r="M15" s="89">
        <v>1.83496951347457</v>
      </c>
      <c r="N15" s="17"/>
    </row>
    <row r="16" spans="2:14" ht="12.75" customHeight="1" x14ac:dyDescent="0.2">
      <c r="J16" s="118">
        <v>37362</v>
      </c>
      <c r="K16" s="89">
        <v>1.8559523809523799</v>
      </c>
      <c r="L16" s="89">
        <v>1.8</v>
      </c>
      <c r="M16" s="89">
        <v>1.88217567567568</v>
      </c>
      <c r="N16" s="17"/>
    </row>
    <row r="17" spans="10:14" ht="12.75" customHeight="1" x14ac:dyDescent="0.2">
      <c r="J17" s="118">
        <v>37453</v>
      </c>
      <c r="K17" s="89">
        <v>1.85119047619048</v>
      </c>
      <c r="L17" s="89">
        <v>1.8</v>
      </c>
      <c r="M17" s="89">
        <v>1.82111372160973</v>
      </c>
      <c r="N17" s="17"/>
    </row>
    <row r="18" spans="10:14" ht="12.75" customHeight="1" x14ac:dyDescent="0.2">
      <c r="J18" s="118">
        <v>37545</v>
      </c>
      <c r="K18" s="89">
        <v>1.85326086956522</v>
      </c>
      <c r="L18" s="89">
        <v>1.8</v>
      </c>
      <c r="M18" s="89">
        <v>1.8337513718331699</v>
      </c>
      <c r="N18" s="17"/>
    </row>
    <row r="19" spans="10:14" ht="12.75" customHeight="1" x14ac:dyDescent="0.2">
      <c r="J19" s="118">
        <v>37637</v>
      </c>
      <c r="K19" s="89">
        <v>1.9</v>
      </c>
      <c r="L19" s="89">
        <v>1.9</v>
      </c>
      <c r="M19" s="89">
        <v>1.87108500534654</v>
      </c>
      <c r="N19" s="17"/>
    </row>
    <row r="20" spans="10:14" ht="12.75" customHeight="1" x14ac:dyDescent="0.2">
      <c r="J20" s="118">
        <v>37727</v>
      </c>
      <c r="K20" s="89">
        <v>1.8825000000000001</v>
      </c>
      <c r="L20" s="89">
        <v>1.9</v>
      </c>
      <c r="M20" s="89">
        <v>1.84591176470588</v>
      </c>
      <c r="N20" s="17"/>
    </row>
    <row r="21" spans="10:14" ht="12.75" customHeight="1" x14ac:dyDescent="0.2">
      <c r="J21" s="118">
        <v>37818</v>
      </c>
      <c r="K21" s="89">
        <v>1.8825000000000001</v>
      </c>
      <c r="L21" s="89">
        <v>1.8</v>
      </c>
      <c r="M21" s="89">
        <v>1.86161565921189</v>
      </c>
      <c r="N21" s="17"/>
    </row>
    <row r="22" spans="10:14" ht="12.75" customHeight="1" x14ac:dyDescent="0.2">
      <c r="J22" s="118">
        <v>37910</v>
      </c>
      <c r="K22" s="89">
        <v>1.9372093023255801</v>
      </c>
      <c r="L22" s="89">
        <v>1.9</v>
      </c>
      <c r="M22" s="89">
        <v>1.93447718490889</v>
      </c>
      <c r="N22" s="17"/>
    </row>
    <row r="23" spans="10:14" ht="12.75" customHeight="1" x14ac:dyDescent="0.2">
      <c r="J23" s="118">
        <v>38002</v>
      </c>
      <c r="K23" s="89">
        <v>1.91976744186047</v>
      </c>
      <c r="L23" s="89">
        <v>1.9</v>
      </c>
      <c r="M23" s="89">
        <v>1.83388888889694</v>
      </c>
      <c r="N23" s="17"/>
    </row>
    <row r="24" spans="10:14" ht="12.75" customHeight="1" x14ac:dyDescent="0.2">
      <c r="J24" s="118">
        <v>38093</v>
      </c>
      <c r="K24" s="89">
        <v>1.9127659574468101</v>
      </c>
      <c r="L24" s="89">
        <v>1.9</v>
      </c>
      <c r="M24" s="89">
        <v>1.8415287750953699</v>
      </c>
      <c r="N24" s="17"/>
    </row>
    <row r="25" spans="10:14" ht="12.75" customHeight="1" x14ac:dyDescent="0.2">
      <c r="J25" s="118">
        <v>38184</v>
      </c>
      <c r="K25" s="89">
        <v>1.9195652173913</v>
      </c>
      <c r="L25" s="89">
        <v>1.9</v>
      </c>
      <c r="M25" s="89">
        <v>1.9033125</v>
      </c>
      <c r="N25" s="17"/>
    </row>
    <row r="26" spans="10:14" ht="12.75" customHeight="1" x14ac:dyDescent="0.2">
      <c r="J26" s="118">
        <v>38276</v>
      </c>
      <c r="K26" s="89">
        <v>1.89239130434783</v>
      </c>
      <c r="L26" s="89">
        <v>1.9</v>
      </c>
      <c r="M26" s="89">
        <v>1.88266595381684</v>
      </c>
      <c r="N26" s="17"/>
    </row>
    <row r="27" spans="10:14" ht="12.75" customHeight="1" x14ac:dyDescent="0.2">
      <c r="J27" s="118">
        <v>38368</v>
      </c>
      <c r="K27" s="89">
        <v>1.89905652173913</v>
      </c>
      <c r="L27" s="89">
        <v>1.9</v>
      </c>
      <c r="M27" s="89">
        <v>1.8586920018797599</v>
      </c>
      <c r="N27" s="17"/>
    </row>
    <row r="28" spans="10:14" ht="12.75" customHeight="1" x14ac:dyDescent="0.2">
      <c r="J28" s="118">
        <v>38458</v>
      </c>
      <c r="K28" s="89">
        <v>1.8868717391304399</v>
      </c>
      <c r="L28" s="89">
        <v>1.9</v>
      </c>
      <c r="M28" s="89">
        <v>1.84964760032359</v>
      </c>
      <c r="N28" s="17"/>
    </row>
    <row r="29" spans="10:14" ht="12.75" customHeight="1" x14ac:dyDescent="0.2">
      <c r="J29" s="118">
        <v>38549</v>
      </c>
      <c r="K29" s="89">
        <v>1.94081081081081</v>
      </c>
      <c r="L29" s="89">
        <v>1.9</v>
      </c>
      <c r="M29" s="89">
        <v>1.8869516900693499</v>
      </c>
      <c r="N29" s="17"/>
    </row>
    <row r="30" spans="10:14" ht="12.75" customHeight="1" x14ac:dyDescent="0.2">
      <c r="J30" s="118">
        <v>38641</v>
      </c>
      <c r="K30" s="89">
        <v>1.88255813953488</v>
      </c>
      <c r="L30" s="89">
        <v>1.9</v>
      </c>
      <c r="M30" s="89">
        <v>1.88611111111111</v>
      </c>
      <c r="N30" s="17"/>
    </row>
    <row r="31" spans="10:14" ht="12.75" customHeight="1" x14ac:dyDescent="0.2">
      <c r="J31" s="118">
        <v>38733</v>
      </c>
      <c r="K31" s="89">
        <v>1.9</v>
      </c>
      <c r="L31" s="89">
        <v>1.9</v>
      </c>
      <c r="M31" s="89">
        <v>1.9020718457692101</v>
      </c>
      <c r="N31" s="17"/>
    </row>
    <row r="32" spans="10:14" ht="12.75" customHeight="1" x14ac:dyDescent="0.2">
      <c r="J32" s="118">
        <v>38823</v>
      </c>
      <c r="K32" s="89">
        <v>1.90583617021277</v>
      </c>
      <c r="L32" s="89">
        <v>1.9</v>
      </c>
      <c r="M32" s="89">
        <v>1.9187726216541801</v>
      </c>
      <c r="N32" s="17"/>
    </row>
    <row r="33" spans="10:14" ht="12.75" customHeight="1" x14ac:dyDescent="0.2">
      <c r="J33" s="118">
        <v>38914</v>
      </c>
      <c r="K33" s="89">
        <v>1.9168421052631599</v>
      </c>
      <c r="L33" s="89">
        <v>1.9</v>
      </c>
      <c r="M33" s="89">
        <v>1.89535332014103</v>
      </c>
      <c r="N33" s="17"/>
    </row>
    <row r="34" spans="10:14" ht="12.75" customHeight="1" x14ac:dyDescent="0.2">
      <c r="J34" s="118">
        <v>39006</v>
      </c>
      <c r="K34" s="89">
        <v>1.9191489361702101</v>
      </c>
      <c r="L34" s="89">
        <v>1.9</v>
      </c>
      <c r="M34" s="89">
        <v>1.9036931684770499</v>
      </c>
      <c r="N34" s="17"/>
    </row>
    <row r="35" spans="10:14" ht="12.75" customHeight="1" x14ac:dyDescent="0.2">
      <c r="J35" s="118">
        <v>39098</v>
      </c>
      <c r="K35" s="89">
        <v>1.9147058823529399</v>
      </c>
      <c r="L35" s="89">
        <v>1.9</v>
      </c>
      <c r="M35" s="89">
        <v>1.90335757967049</v>
      </c>
      <c r="N35" s="17"/>
    </row>
    <row r="36" spans="10:14" ht="12.75" customHeight="1" x14ac:dyDescent="0.2">
      <c r="J36" s="118">
        <v>39188</v>
      </c>
      <c r="K36" s="89">
        <v>1.92205882352941</v>
      </c>
      <c r="L36" s="89">
        <v>1.9</v>
      </c>
      <c r="M36" s="89">
        <v>1.9125250085763501</v>
      </c>
      <c r="N36" s="17"/>
    </row>
    <row r="37" spans="10:14" ht="12.75" customHeight="1" x14ac:dyDescent="0.2">
      <c r="J37" s="118">
        <v>39279</v>
      </c>
      <c r="K37" s="89">
        <v>1.95227272727273</v>
      </c>
      <c r="L37" s="89">
        <v>2</v>
      </c>
      <c r="M37" s="89">
        <v>1.90742153897467</v>
      </c>
      <c r="N37" s="17"/>
    </row>
    <row r="38" spans="10:14" ht="12.75" customHeight="1" x14ac:dyDescent="0.2">
      <c r="J38" s="118">
        <v>39371</v>
      </c>
      <c r="K38" s="89">
        <v>1.93260869565217</v>
      </c>
      <c r="L38" s="89">
        <v>2</v>
      </c>
      <c r="M38" s="89">
        <v>1.9360173180278999</v>
      </c>
      <c r="N38" s="17"/>
    </row>
    <row r="39" spans="10:14" ht="12.75" customHeight="1" x14ac:dyDescent="0.2">
      <c r="J39" s="118">
        <v>39463</v>
      </c>
      <c r="K39" s="89">
        <v>1.95</v>
      </c>
      <c r="L39" s="89">
        <v>2</v>
      </c>
      <c r="M39" s="89">
        <v>1.9435540540540499</v>
      </c>
      <c r="N39" s="17"/>
    </row>
    <row r="40" spans="10:14" ht="12.75" customHeight="1" x14ac:dyDescent="0.2">
      <c r="J40" s="118">
        <v>39554</v>
      </c>
      <c r="K40" s="89">
        <v>1.9468085106383</v>
      </c>
      <c r="L40" s="89">
        <v>2</v>
      </c>
      <c r="M40" s="89">
        <v>1.9618668495498199</v>
      </c>
      <c r="N40" s="17"/>
    </row>
    <row r="41" spans="10:14" ht="12.75" customHeight="1" x14ac:dyDescent="0.2">
      <c r="J41" s="118">
        <v>39645</v>
      </c>
      <c r="K41" s="89">
        <v>2.02551020408163</v>
      </c>
      <c r="L41" s="89">
        <v>2</v>
      </c>
      <c r="M41" s="89">
        <v>2.0506071307709601</v>
      </c>
      <c r="N41" s="17"/>
    </row>
    <row r="42" spans="10:14" ht="12.75" customHeight="1" x14ac:dyDescent="0.2">
      <c r="J42" s="118">
        <v>39737</v>
      </c>
      <c r="K42" s="89">
        <v>1.98668</v>
      </c>
      <c r="L42" s="89">
        <v>2</v>
      </c>
      <c r="M42" s="89">
        <v>2.02407565156969</v>
      </c>
      <c r="N42" s="17"/>
    </row>
    <row r="43" spans="10:14" ht="12.75" customHeight="1" x14ac:dyDescent="0.2">
      <c r="J43" s="118">
        <v>39829</v>
      </c>
      <c r="K43" s="89">
        <v>1.940625</v>
      </c>
      <c r="L43" s="89">
        <v>2</v>
      </c>
      <c r="M43" s="89">
        <v>1.9305759205967401</v>
      </c>
      <c r="N43" s="17"/>
    </row>
    <row r="44" spans="10:14" ht="12.75" customHeight="1" x14ac:dyDescent="0.2">
      <c r="J44" s="118">
        <v>39919</v>
      </c>
      <c r="K44" s="89">
        <v>1.9334487804878</v>
      </c>
      <c r="L44" s="89">
        <v>2</v>
      </c>
      <c r="M44" s="89">
        <v>1.92513460714444</v>
      </c>
      <c r="N44" s="17"/>
    </row>
    <row r="45" spans="10:14" ht="12.75" customHeight="1" x14ac:dyDescent="0.2">
      <c r="J45" s="118">
        <v>40010</v>
      </c>
      <c r="K45" s="89">
        <v>1.98</v>
      </c>
      <c r="L45" s="89">
        <v>2</v>
      </c>
      <c r="M45" s="89">
        <v>1.93194117647059</v>
      </c>
      <c r="N45" s="17"/>
    </row>
    <row r="46" spans="10:14" ht="12.75" customHeight="1" x14ac:dyDescent="0.2">
      <c r="J46" s="118">
        <v>40102</v>
      </c>
      <c r="K46" s="89">
        <v>1.91879591836735</v>
      </c>
      <c r="L46" s="89">
        <v>2</v>
      </c>
      <c r="M46" s="89">
        <v>1.86821829268293</v>
      </c>
      <c r="N46" s="17"/>
    </row>
    <row r="47" spans="10:14" ht="12.75" customHeight="1" x14ac:dyDescent="0.2">
      <c r="J47" s="118">
        <v>40194</v>
      </c>
      <c r="K47" s="89">
        <v>1.9078313725490199</v>
      </c>
      <c r="L47" s="89">
        <v>1.9</v>
      </c>
      <c r="M47" s="89">
        <v>1.8415226190476199</v>
      </c>
      <c r="N47" s="17"/>
    </row>
    <row r="48" spans="10:14" ht="12.75" customHeight="1" x14ac:dyDescent="0.2">
      <c r="J48" s="118">
        <v>40284</v>
      </c>
      <c r="K48" s="89">
        <v>1.9071056368888899</v>
      </c>
      <c r="L48" s="89">
        <v>1.9</v>
      </c>
      <c r="M48" s="89">
        <v>1.83727631578947</v>
      </c>
      <c r="N48" s="17"/>
    </row>
    <row r="49" spans="10:14" ht="12.75" customHeight="1" x14ac:dyDescent="0.2">
      <c r="J49" s="118">
        <v>40375</v>
      </c>
      <c r="K49" s="89">
        <v>1.95381511627907</v>
      </c>
      <c r="L49" s="89">
        <v>1.9</v>
      </c>
      <c r="M49" s="89">
        <v>1.85489594594595</v>
      </c>
      <c r="N49" s="17"/>
    </row>
    <row r="50" spans="10:14" ht="12.75" customHeight="1" x14ac:dyDescent="0.2">
      <c r="J50" s="118">
        <v>40467</v>
      </c>
      <c r="K50" s="89">
        <v>1.8976349479166701</v>
      </c>
      <c r="L50" s="89">
        <v>1.9</v>
      </c>
      <c r="M50" s="89">
        <v>1.84627304979744</v>
      </c>
      <c r="N50" s="17"/>
    </row>
    <row r="51" spans="10:14" ht="12.75" customHeight="1" x14ac:dyDescent="0.2">
      <c r="J51" s="118">
        <v>40559</v>
      </c>
      <c r="K51" s="89">
        <v>1.95</v>
      </c>
      <c r="L51" s="89">
        <v>2</v>
      </c>
      <c r="M51" s="89">
        <v>1.90666828773062</v>
      </c>
      <c r="N51" s="17"/>
    </row>
    <row r="52" spans="10:14" ht="12.75" customHeight="1" x14ac:dyDescent="0.2">
      <c r="J52" s="118">
        <v>40649</v>
      </c>
      <c r="K52" s="89">
        <v>1.9632892623270799</v>
      </c>
      <c r="L52" s="89">
        <v>2</v>
      </c>
      <c r="M52" s="89">
        <v>1.9283540962464001</v>
      </c>
      <c r="N52" s="17"/>
    </row>
    <row r="53" spans="10:14" ht="12.75" customHeight="1" x14ac:dyDescent="0.2">
      <c r="J53" s="118">
        <v>40740</v>
      </c>
      <c r="K53" s="89">
        <v>2.0067458164538499</v>
      </c>
      <c r="L53" s="89">
        <v>2</v>
      </c>
      <c r="M53" s="89">
        <v>1.9564094641582801</v>
      </c>
      <c r="N53" s="17"/>
    </row>
    <row r="54" spans="10:14" ht="12.75" customHeight="1" x14ac:dyDescent="0.2">
      <c r="J54" s="118">
        <v>40832</v>
      </c>
      <c r="K54" s="89">
        <v>2.0086294444450998</v>
      </c>
      <c r="L54" s="89">
        <v>2</v>
      </c>
      <c r="M54" s="89">
        <v>1.9220838623391701</v>
      </c>
      <c r="N54" s="17"/>
    </row>
    <row r="55" spans="10:14" ht="12.75" customHeight="1" x14ac:dyDescent="0.2">
      <c r="J55" s="118">
        <v>40924</v>
      </c>
      <c r="K55" s="89">
        <v>1.9793593976456501</v>
      </c>
      <c r="L55" s="89">
        <v>2</v>
      </c>
      <c r="M55" s="89">
        <v>1.86966598396205</v>
      </c>
      <c r="N55" s="17"/>
    </row>
    <row r="56" spans="10:14" ht="12.75" customHeight="1" x14ac:dyDescent="0.2">
      <c r="J56" s="118">
        <v>41015</v>
      </c>
      <c r="K56" s="89">
        <v>1.98728242044348</v>
      </c>
      <c r="L56" s="89">
        <v>2</v>
      </c>
      <c r="M56" s="89">
        <v>1.9086953139909</v>
      </c>
      <c r="N56" s="17"/>
    </row>
    <row r="57" spans="10:14" ht="12.75" customHeight="1" x14ac:dyDescent="0.2">
      <c r="J57" s="118">
        <v>41106</v>
      </c>
      <c r="K57" s="89">
        <v>2.0226082675447401</v>
      </c>
      <c r="L57" s="89">
        <v>2</v>
      </c>
      <c r="M57" s="89">
        <v>1.9514550740459</v>
      </c>
      <c r="N57" s="17"/>
    </row>
    <row r="58" spans="10:14" ht="12.75" customHeight="1" x14ac:dyDescent="0.2">
      <c r="J58" s="118">
        <v>41198</v>
      </c>
      <c r="K58" s="89">
        <v>1.97826628472292</v>
      </c>
      <c r="L58" s="89">
        <v>2</v>
      </c>
      <c r="M58" s="89">
        <v>1.9493334829614599</v>
      </c>
      <c r="N58" s="17"/>
    </row>
    <row r="59" spans="10:14" ht="12.75" customHeight="1" x14ac:dyDescent="0.2">
      <c r="J59" s="118">
        <v>41290</v>
      </c>
      <c r="K59" s="89">
        <v>1.98469436170213</v>
      </c>
      <c r="L59" s="89">
        <v>2</v>
      </c>
      <c r="M59" s="89">
        <v>1.93700574029448</v>
      </c>
      <c r="N59" s="17"/>
    </row>
    <row r="60" spans="10:14" ht="12.75" customHeight="1" x14ac:dyDescent="0.2">
      <c r="J60" s="118">
        <v>41380</v>
      </c>
      <c r="K60" s="89">
        <v>1.9704720539795499</v>
      </c>
      <c r="L60" s="89">
        <v>2</v>
      </c>
      <c r="M60" s="89">
        <v>1.9411563092914501</v>
      </c>
      <c r="N60" s="17"/>
    </row>
    <row r="61" spans="10:14" ht="12.75" customHeight="1" x14ac:dyDescent="0.2">
      <c r="J61" s="118">
        <v>41471</v>
      </c>
      <c r="K61" s="89">
        <v>1.951517875</v>
      </c>
      <c r="L61" s="89">
        <v>1.9</v>
      </c>
      <c r="M61" s="89">
        <v>1.8901473336911501</v>
      </c>
      <c r="N61" s="17"/>
    </row>
    <row r="62" spans="10:14" ht="12.75" customHeight="1" x14ac:dyDescent="0.2">
      <c r="J62" s="118">
        <v>41563</v>
      </c>
      <c r="K62" s="89">
        <v>1.9310465116279101</v>
      </c>
      <c r="L62" s="89">
        <v>2</v>
      </c>
      <c r="M62" s="89">
        <v>1.8404309719788801</v>
      </c>
      <c r="N62" s="17"/>
    </row>
    <row r="63" spans="10:14" ht="12.75" customHeight="1" x14ac:dyDescent="0.2">
      <c r="J63" s="118">
        <v>41655</v>
      </c>
      <c r="K63" s="89">
        <v>1.8654815340909101</v>
      </c>
      <c r="L63" s="89">
        <v>1.9</v>
      </c>
      <c r="M63" s="89">
        <v>1.8067763205224301</v>
      </c>
      <c r="N63" s="17"/>
    </row>
    <row r="64" spans="10:14" ht="12.75" customHeight="1" x14ac:dyDescent="0.2">
      <c r="J64" s="118">
        <v>41745</v>
      </c>
      <c r="K64" s="89">
        <v>1.8483068181818201</v>
      </c>
      <c r="L64" s="89">
        <v>1.9</v>
      </c>
      <c r="M64" s="89">
        <v>1.7759374086700499</v>
      </c>
      <c r="N64" s="17"/>
    </row>
    <row r="65" spans="10:14" ht="12.75" customHeight="1" x14ac:dyDescent="0.2">
      <c r="J65" s="118">
        <v>41836</v>
      </c>
      <c r="K65" s="89">
        <v>1.85886383752245</v>
      </c>
      <c r="L65" s="89">
        <v>1.9</v>
      </c>
      <c r="M65" s="89">
        <v>1.76729019202765</v>
      </c>
      <c r="N65" s="17"/>
    </row>
    <row r="66" spans="10:14" ht="12.75" customHeight="1" x14ac:dyDescent="0.2">
      <c r="J66" s="118">
        <v>41928</v>
      </c>
      <c r="K66" s="89">
        <v>1.80116069210204</v>
      </c>
      <c r="L66" s="89">
        <v>1.8</v>
      </c>
      <c r="M66" s="89">
        <v>1.709034838947</v>
      </c>
      <c r="N66" s="17"/>
    </row>
    <row r="67" spans="10:14" ht="12.75" customHeight="1" x14ac:dyDescent="0.2">
      <c r="J67" s="118">
        <v>42020</v>
      </c>
      <c r="K67" s="89">
        <v>1.77023958333333</v>
      </c>
      <c r="L67" s="89">
        <v>1.8</v>
      </c>
      <c r="M67" s="89">
        <v>1.689924685117</v>
      </c>
      <c r="N67" s="17"/>
    </row>
    <row r="68" spans="10:14" ht="12.75" customHeight="1" x14ac:dyDescent="0.2">
      <c r="J68" s="118">
        <v>42110</v>
      </c>
      <c r="K68" s="89">
        <v>1.83670666666667</v>
      </c>
      <c r="L68" s="89">
        <v>1.85</v>
      </c>
      <c r="M68" s="89">
        <v>1.74976041465316</v>
      </c>
      <c r="N68" s="17"/>
    </row>
    <row r="69" spans="10:14" ht="12.75" customHeight="1" x14ac:dyDescent="0.2">
      <c r="J69" s="118">
        <v>42201</v>
      </c>
      <c r="K69" s="89">
        <v>1.8567875</v>
      </c>
      <c r="L69" s="89">
        <v>1.9</v>
      </c>
      <c r="M69" s="89">
        <v>1.72273803921536</v>
      </c>
      <c r="N69" s="17"/>
    </row>
    <row r="70" spans="10:14" ht="12.75" customHeight="1" x14ac:dyDescent="0.2">
      <c r="J70" s="118">
        <v>42293</v>
      </c>
      <c r="K70" s="89">
        <v>1.8625340909090899</v>
      </c>
      <c r="L70" s="89">
        <v>1.9</v>
      </c>
      <c r="M70" s="89">
        <v>1.73539189189189</v>
      </c>
      <c r="N70" s="17"/>
    </row>
    <row r="71" spans="10:14" ht="12.75" customHeight="1" x14ac:dyDescent="0.2">
      <c r="J71" s="118">
        <v>42385</v>
      </c>
      <c r="K71" s="89">
        <v>1.80152222222222</v>
      </c>
      <c r="L71" s="89">
        <v>1.85</v>
      </c>
      <c r="M71" s="89">
        <v>1.64540904844043</v>
      </c>
      <c r="N71" s="17"/>
    </row>
    <row r="72" spans="10:14" ht="12.75" customHeight="1" x14ac:dyDescent="0.2">
      <c r="J72" s="118">
        <v>42476</v>
      </c>
      <c r="K72" s="89">
        <v>1.8149625</v>
      </c>
      <c r="L72" s="89">
        <v>1.8</v>
      </c>
      <c r="M72" s="89">
        <v>1.6899428571428601</v>
      </c>
      <c r="N72" s="17"/>
    </row>
    <row r="73" spans="10:14" ht="12.75" customHeight="1" x14ac:dyDescent="0.2">
      <c r="J73" s="118">
        <v>42567</v>
      </c>
      <c r="K73" s="89">
        <v>1.7986961141540501</v>
      </c>
      <c r="L73" s="89">
        <v>1.8</v>
      </c>
      <c r="M73" s="89">
        <v>1.6775708328561001</v>
      </c>
      <c r="N73" s="17"/>
    </row>
    <row r="74" spans="10:14" ht="12.75" customHeight="1" x14ac:dyDescent="0.2">
      <c r="J74" s="118">
        <v>42659</v>
      </c>
      <c r="K74" s="89">
        <v>1.8250078059058801</v>
      </c>
      <c r="L74" s="89">
        <v>1.8</v>
      </c>
      <c r="M74" s="89">
        <v>1.6940522782890901</v>
      </c>
      <c r="N74" s="17"/>
    </row>
    <row r="75" spans="10:14" ht="12.75" customHeight="1" x14ac:dyDescent="0.2">
      <c r="J75" s="118">
        <v>42751</v>
      </c>
      <c r="K75" s="89">
        <v>1.82196099769302</v>
      </c>
      <c r="L75" s="89">
        <v>1.8</v>
      </c>
      <c r="M75" s="89">
        <v>1.680593505467</v>
      </c>
      <c r="N75" s="17"/>
    </row>
    <row r="76" spans="10:14" ht="12.75" customHeight="1" x14ac:dyDescent="0.2">
      <c r="J76" s="118">
        <v>42841</v>
      </c>
      <c r="K76" s="89">
        <v>1.800547741715</v>
      </c>
      <c r="L76" s="89">
        <v>1.8</v>
      </c>
      <c r="M76" s="89">
        <v>1.6986820040522399</v>
      </c>
      <c r="N76" s="17"/>
    </row>
    <row r="77" spans="10:14" ht="12.75" customHeight="1" x14ac:dyDescent="0.2">
      <c r="J77" s="118">
        <v>42932</v>
      </c>
      <c r="K77" s="89">
        <v>1.8335099801214301</v>
      </c>
      <c r="L77" s="89">
        <v>1.9</v>
      </c>
      <c r="M77" s="89">
        <v>1.72735593157421</v>
      </c>
      <c r="N77" s="17"/>
    </row>
    <row r="78" spans="10:14" ht="12.75" customHeight="1" x14ac:dyDescent="0.2">
      <c r="J78" s="118">
        <v>43024</v>
      </c>
      <c r="K78" s="89">
        <v>1.88053609426279</v>
      </c>
      <c r="L78" s="89">
        <v>1.9</v>
      </c>
      <c r="M78" s="89">
        <v>1.7594056236901801</v>
      </c>
      <c r="N78" s="17"/>
    </row>
    <row r="79" spans="10:14" ht="12.75" customHeight="1" x14ac:dyDescent="0.2">
      <c r="J79" s="118">
        <v>43116</v>
      </c>
      <c r="K79" s="89">
        <v>1.85483461087333</v>
      </c>
      <c r="L79" s="89">
        <v>1.8</v>
      </c>
      <c r="M79" s="89">
        <v>1.7822589974187599</v>
      </c>
      <c r="N79" s="17"/>
    </row>
    <row r="80" spans="10:14" ht="12.75" customHeight="1" x14ac:dyDescent="0.2">
      <c r="J80" s="118">
        <v>43206</v>
      </c>
      <c r="K80" s="89">
        <v>1.8718133084488899</v>
      </c>
      <c r="L80" s="89">
        <v>1.9</v>
      </c>
      <c r="M80" s="89">
        <v>1.7772887450694299</v>
      </c>
      <c r="N80" s="17"/>
    </row>
    <row r="81" spans="9:14" ht="12.75" customHeight="1" x14ac:dyDescent="0.2">
      <c r="J81" s="118">
        <v>43297</v>
      </c>
      <c r="K81" s="89">
        <v>1.8783349174424999</v>
      </c>
      <c r="L81" s="89">
        <v>1.9</v>
      </c>
      <c r="M81" s="89">
        <v>1.7925234092731499</v>
      </c>
      <c r="N81" s="17"/>
    </row>
    <row r="82" spans="9:14" ht="12.75" customHeight="1" x14ac:dyDescent="0.2">
      <c r="J82" s="118">
        <v>43389</v>
      </c>
      <c r="K82" s="89">
        <v>1.8814473575153801</v>
      </c>
      <c r="L82" s="89">
        <v>1.9</v>
      </c>
      <c r="M82" s="89">
        <v>1.79798119820841</v>
      </c>
      <c r="N82" s="17"/>
    </row>
    <row r="83" spans="9:14" ht="12.75" customHeight="1" x14ac:dyDescent="0.2">
      <c r="J83" s="118">
        <v>43481</v>
      </c>
      <c r="K83" s="89">
        <v>1.81945055796364</v>
      </c>
      <c r="L83" s="89">
        <v>1.8</v>
      </c>
      <c r="M83" s="89">
        <v>1.73988011252291</v>
      </c>
      <c r="N83" s="9"/>
    </row>
    <row r="84" spans="9:14" ht="12.75" customHeight="1" x14ac:dyDescent="0.2">
      <c r="J84" s="118">
        <v>43571</v>
      </c>
      <c r="K84" s="89">
        <v>1.79485590425814</v>
      </c>
      <c r="L84" s="89">
        <v>1.8</v>
      </c>
      <c r="M84" s="89">
        <v>1.71674865876085</v>
      </c>
      <c r="N84" s="9"/>
    </row>
    <row r="85" spans="9:14" ht="12.75" customHeight="1" x14ac:dyDescent="0.2">
      <c r="J85" s="118">
        <v>43662</v>
      </c>
      <c r="K85" s="89">
        <v>1.7368376637540499</v>
      </c>
      <c r="L85" s="89">
        <v>1.7373525000000001</v>
      </c>
      <c r="M85" s="89">
        <v>1.62300900124252</v>
      </c>
      <c r="N85" s="9"/>
    </row>
    <row r="86" spans="9:14" ht="12.75" customHeight="1" x14ac:dyDescent="0.2">
      <c r="J86" s="118">
        <v>43754</v>
      </c>
      <c r="K86" s="89">
        <v>1.6705378656000001</v>
      </c>
      <c r="L86" s="89">
        <v>1.7</v>
      </c>
      <c r="M86" s="89">
        <v>1.5947222134972801</v>
      </c>
      <c r="N86" s="9"/>
    </row>
    <row r="87" spans="9:14" ht="12.75" customHeight="1" x14ac:dyDescent="0.2">
      <c r="I87" s="99"/>
      <c r="J87" s="118">
        <v>43846</v>
      </c>
      <c r="K87" s="89">
        <v>1.65692576730909</v>
      </c>
      <c r="L87" s="89">
        <v>1.7</v>
      </c>
      <c r="M87" s="89">
        <v>1.5691517094702101</v>
      </c>
    </row>
    <row r="88" spans="9:14" ht="12.75" customHeight="1" x14ac:dyDescent="0.2">
      <c r="I88" s="99"/>
      <c r="J88" s="118">
        <v>43937</v>
      </c>
      <c r="K88" s="89">
        <v>1.6687773468315801</v>
      </c>
      <c r="L88" s="89">
        <v>1.65</v>
      </c>
      <c r="M88" s="89">
        <v>1.5532265155028999</v>
      </c>
    </row>
    <row r="89" spans="9:14" ht="12.75" customHeight="1" x14ac:dyDescent="0.2">
      <c r="I89" s="99"/>
      <c r="J89" s="118">
        <v>44028</v>
      </c>
      <c r="K89" s="89">
        <v>1.6476113411809501</v>
      </c>
      <c r="L89" s="89">
        <v>1.65</v>
      </c>
      <c r="M89" s="89">
        <v>1.5564394324100299</v>
      </c>
    </row>
    <row r="90" spans="9:14" ht="12.75" customHeight="1" x14ac:dyDescent="0.2">
      <c r="I90" s="99"/>
      <c r="J90" s="118">
        <v>44120</v>
      </c>
      <c r="K90" s="89">
        <v>1.6561819345239099</v>
      </c>
      <c r="L90" s="89">
        <v>1.6</v>
      </c>
      <c r="M90" s="89">
        <v>1.55718545502212</v>
      </c>
    </row>
    <row r="91" spans="9:14" ht="12.75" customHeight="1" x14ac:dyDescent="0.2">
      <c r="I91" s="99"/>
      <c r="J91" s="118">
        <v>44212</v>
      </c>
      <c r="K91" s="89">
        <v>1.6891080483041701</v>
      </c>
      <c r="L91" s="89">
        <v>1.7</v>
      </c>
      <c r="M91" s="89">
        <v>1.5918795910541499</v>
      </c>
    </row>
    <row r="92" spans="9:14" ht="12.75" customHeight="1" x14ac:dyDescent="0.2">
      <c r="I92" s="99"/>
      <c r="J92" s="118">
        <v>44302</v>
      </c>
      <c r="K92" s="89">
        <v>1.68420752878444</v>
      </c>
      <c r="L92" s="89">
        <v>1.6541300860999999</v>
      </c>
      <c r="M92" s="89">
        <v>1.6186957415690899</v>
      </c>
    </row>
    <row r="93" spans="9:14" ht="12.75" customHeight="1" x14ac:dyDescent="0.2">
      <c r="I93" s="99"/>
      <c r="J93" s="118">
        <v>44393</v>
      </c>
      <c r="K93" s="89">
        <v>1.8160363464974401</v>
      </c>
      <c r="L93" s="89">
        <v>1.8</v>
      </c>
      <c r="M93" s="89">
        <v>1.7459994627300901</v>
      </c>
    </row>
    <row r="94" spans="9:14" ht="12.75" customHeight="1" x14ac:dyDescent="0.2">
      <c r="I94" s="99"/>
      <c r="J94" s="118">
        <v>44485</v>
      </c>
      <c r="K94" s="89">
        <v>1.89861225</v>
      </c>
      <c r="L94" s="89">
        <v>1.8</v>
      </c>
      <c r="M94" s="89">
        <v>1.85831848108108</v>
      </c>
    </row>
    <row r="95" spans="9:14" ht="12.75" customHeight="1" x14ac:dyDescent="0.2">
      <c r="I95" s="99"/>
      <c r="J95" s="118">
        <v>44577</v>
      </c>
      <c r="K95" s="89">
        <v>1.9720151396679999</v>
      </c>
      <c r="L95" s="89">
        <v>1.9</v>
      </c>
      <c r="M95" s="89">
        <v>1.8698496102917399</v>
      </c>
    </row>
    <row r="96" spans="9:14" ht="12.75" customHeight="1" x14ac:dyDescent="0.2">
      <c r="I96" s="99"/>
      <c r="J96" s="118">
        <v>44667</v>
      </c>
      <c r="K96" s="89">
        <v>2.0519858107755602</v>
      </c>
      <c r="L96" s="89">
        <v>2</v>
      </c>
      <c r="M96" s="89">
        <v>2.02404458403874</v>
      </c>
    </row>
    <row r="97" spans="9:13" ht="12.75" customHeight="1" x14ac:dyDescent="0.2">
      <c r="I97" s="99"/>
      <c r="J97" s="118">
        <v>44758</v>
      </c>
      <c r="K97" s="89">
        <v>2.1523135435652199</v>
      </c>
      <c r="L97" s="89">
        <v>2</v>
      </c>
      <c r="M97" s="89">
        <v>2.1620760705148299</v>
      </c>
    </row>
    <row r="98" spans="9:13" ht="12.75" customHeight="1" x14ac:dyDescent="0.2">
      <c r="I98" s="99"/>
      <c r="J98" s="118">
        <v>44850</v>
      </c>
      <c r="K98" s="89">
        <v>2.1753589479545501</v>
      </c>
      <c r="L98" s="89">
        <v>2</v>
      </c>
      <c r="M98" s="89">
        <v>2.1797983986001999</v>
      </c>
    </row>
    <row r="99" spans="9:13" ht="12.75" customHeight="1" x14ac:dyDescent="0.2">
      <c r="I99" s="99"/>
      <c r="J99" s="118">
        <v>44942</v>
      </c>
      <c r="K99" s="89">
        <v>2.12252451590909</v>
      </c>
      <c r="L99" s="89">
        <v>2</v>
      </c>
      <c r="M99" s="89">
        <v>2.1267318290994499</v>
      </c>
    </row>
    <row r="100" spans="9:13" ht="12.75" customHeight="1" x14ac:dyDescent="0.2">
      <c r="I100" s="99"/>
      <c r="J100" s="118">
        <v>45032</v>
      </c>
      <c r="K100" s="89">
        <v>2.1269645740816299</v>
      </c>
      <c r="L100" s="89">
        <v>2</v>
      </c>
      <c r="M100" s="89">
        <v>2.1355263822802999</v>
      </c>
    </row>
    <row r="101" spans="9:13" ht="12.75" customHeight="1" x14ac:dyDescent="0.2">
      <c r="I101" s="99"/>
      <c r="J101" s="118">
        <v>45123</v>
      </c>
      <c r="K101" s="89">
        <v>2.1366080102438998</v>
      </c>
      <c r="L101" s="89">
        <v>2</v>
      </c>
      <c r="M101" s="89">
        <v>2.1425382601557499</v>
      </c>
    </row>
    <row r="102" spans="9:13" ht="12.75" customHeight="1" x14ac:dyDescent="0.2">
      <c r="I102" s="99"/>
      <c r="J102" s="118">
        <v>45215</v>
      </c>
      <c r="K102" s="89">
        <v>2.1364810670588201</v>
      </c>
      <c r="L102" s="89">
        <v>2</v>
      </c>
      <c r="M102" s="89">
        <v>2.1383509196359598</v>
      </c>
    </row>
    <row r="103" spans="9:13" ht="12.75" customHeight="1" x14ac:dyDescent="0.2">
      <c r="I103" s="99"/>
      <c r="J103" s="118">
        <v>45307</v>
      </c>
      <c r="K103" s="89">
        <v>2.0460791734693902</v>
      </c>
      <c r="L103" s="89">
        <v>2</v>
      </c>
      <c r="M103" s="89">
        <v>2.0509780398522399</v>
      </c>
    </row>
    <row r="104" spans="9:13" ht="12.75" customHeight="1" x14ac:dyDescent="0.2">
      <c r="I104" s="99"/>
      <c r="J104" s="118">
        <v>45398</v>
      </c>
      <c r="K104" s="89">
        <v>2.0417953005769198</v>
      </c>
      <c r="L104" s="89">
        <v>2</v>
      </c>
      <c r="M104" s="89">
        <v>2.0735275208802699</v>
      </c>
    </row>
    <row r="105" spans="9:13" ht="12.75" customHeight="1" x14ac:dyDescent="0.2">
      <c r="J105" s="118">
        <v>45489</v>
      </c>
      <c r="K105" s="89">
        <v>2.02097493652174</v>
      </c>
      <c r="L105" s="89">
        <v>2</v>
      </c>
      <c r="M105" s="89">
        <v>2.0252473316615101</v>
      </c>
    </row>
    <row r="106" spans="9:13" ht="12.75" customHeight="1" x14ac:dyDescent="0.2">
      <c r="J106" s="118">
        <v>45581</v>
      </c>
      <c r="K106" s="89">
        <v>2.0061215156521701</v>
      </c>
      <c r="L106" s="89">
        <v>2</v>
      </c>
      <c r="M106" s="89">
        <v>1.9927915234883999</v>
      </c>
    </row>
    <row r="107" spans="9:13" ht="12.75" customHeight="1" x14ac:dyDescent="0.2">
      <c r="J107" s="118">
        <v>45673</v>
      </c>
      <c r="K107" s="89">
        <v>1.99915437081633</v>
      </c>
      <c r="L107" s="89">
        <v>2</v>
      </c>
      <c r="M107" s="89">
        <v>1.98403245115039</v>
      </c>
    </row>
    <row r="108" spans="9:13" ht="12.75" customHeight="1" x14ac:dyDescent="0.2">
      <c r="J108" s="118"/>
      <c r="K108" s="89"/>
      <c r="L108" s="89"/>
      <c r="M108" s="89"/>
    </row>
    <row r="109" spans="9:13" ht="12.75" customHeight="1" x14ac:dyDescent="0.2">
      <c r="J109" s="118"/>
      <c r="K109" s="89"/>
      <c r="L109" s="89"/>
      <c r="M109" s="89"/>
    </row>
    <row r="110" spans="9:13" ht="12.75" customHeight="1" x14ac:dyDescent="0.2">
      <c r="J110" s="118"/>
      <c r="K110" s="89"/>
      <c r="L110" s="89"/>
      <c r="M110" s="89"/>
    </row>
    <row r="111" spans="9:13" ht="12.75" customHeight="1" x14ac:dyDescent="0.2">
      <c r="J111" s="118"/>
      <c r="K111" s="89"/>
      <c r="L111" s="89"/>
      <c r="M111" s="89"/>
    </row>
    <row r="112" spans="9:13" ht="12.75" customHeight="1" x14ac:dyDescent="0.2">
      <c r="J112" s="118"/>
      <c r="K112" s="89"/>
      <c r="L112" s="89"/>
      <c r="M112" s="89"/>
    </row>
    <row r="113" spans="10:13" ht="12.75" customHeight="1" x14ac:dyDescent="0.2">
      <c r="J113" s="118"/>
      <c r="K113" s="89"/>
      <c r="L113" s="89"/>
      <c r="M113" s="89"/>
    </row>
    <row r="114" spans="10:13" ht="12.75" customHeight="1" x14ac:dyDescent="0.2">
      <c r="J114" s="118"/>
    </row>
    <row r="115" spans="10:13" ht="12.75" customHeight="1" x14ac:dyDescent="0.2">
      <c r="J115" s="118"/>
    </row>
    <row r="116" spans="10:13" ht="12.75" customHeight="1" x14ac:dyDescent="0.2">
      <c r="J116" s="118"/>
    </row>
    <row r="117" spans="10:13" ht="12.75" customHeight="1" x14ac:dyDescent="0.2">
      <c r="J117" s="118"/>
    </row>
    <row r="118" spans="10:13" ht="12.75" customHeight="1" x14ac:dyDescent="0.2">
      <c r="J118" s="118"/>
    </row>
    <row r="119" spans="10:13" ht="12.75" customHeight="1" x14ac:dyDescent="0.2">
      <c r="J119" s="118"/>
    </row>
    <row r="120" spans="10:13" ht="12.75" customHeight="1" x14ac:dyDescent="0.2">
      <c r="J120" s="118"/>
    </row>
    <row r="121" spans="10:13" ht="12.75" customHeight="1" x14ac:dyDescent="0.2">
      <c r="J121" s="118"/>
    </row>
    <row r="122" spans="10:13" ht="12.75" customHeight="1" x14ac:dyDescent="0.2">
      <c r="J122" s="118"/>
    </row>
    <row r="123" spans="10:13" ht="12.75" customHeight="1" x14ac:dyDescent="0.2">
      <c r="J123" s="118"/>
    </row>
    <row r="124" spans="10:13" ht="12.75" customHeight="1" x14ac:dyDescent="0.2">
      <c r="J124" s="118"/>
    </row>
    <row r="125" spans="10:13" ht="12.75" customHeight="1" x14ac:dyDescent="0.2">
      <c r="J125" s="118"/>
    </row>
    <row r="126" spans="10:13" ht="12.75" customHeight="1" x14ac:dyDescent="0.2">
      <c r="J126" s="118"/>
    </row>
    <row r="127" spans="10:13" ht="12.75" customHeight="1" x14ac:dyDescent="0.2">
      <c r="J127" s="118"/>
    </row>
    <row r="128" spans="10:13" ht="12.75" customHeight="1" x14ac:dyDescent="0.2">
      <c r="J128" s="118"/>
    </row>
    <row r="129" spans="10:10" ht="12.75" customHeight="1" x14ac:dyDescent="0.2">
      <c r="J129" s="118"/>
    </row>
    <row r="130" spans="10:10" ht="12.75" customHeight="1" x14ac:dyDescent="0.2">
      <c r="J130" s="118"/>
    </row>
    <row r="131" spans="10:10" ht="12.75" customHeight="1" x14ac:dyDescent="0.2">
      <c r="J131" s="118"/>
    </row>
    <row r="132" spans="10:10" ht="12.75" customHeight="1" x14ac:dyDescent="0.2">
      <c r="J132" s="118"/>
    </row>
    <row r="133" spans="10:10" ht="12.75" customHeight="1" x14ac:dyDescent="0.2">
      <c r="J133" s="118"/>
    </row>
    <row r="134" spans="10:10" ht="12.75" customHeight="1" x14ac:dyDescent="0.2">
      <c r="J134" s="118"/>
    </row>
    <row r="135" spans="10:10" ht="12.75" customHeight="1" x14ac:dyDescent="0.2">
      <c r="J135" s="118"/>
    </row>
    <row r="136" spans="10:10" ht="12.75" customHeight="1" x14ac:dyDescent="0.2">
      <c r="J136" s="118"/>
    </row>
    <row r="137" spans="10:10" ht="12.75" customHeight="1" x14ac:dyDescent="0.2">
      <c r="J137" s="118"/>
    </row>
    <row r="138" spans="10:10" ht="12.75" customHeight="1" x14ac:dyDescent="0.2">
      <c r="J138" s="118"/>
    </row>
    <row r="139" spans="10:10" ht="12.75" customHeight="1" x14ac:dyDescent="0.2">
      <c r="J139" s="118"/>
    </row>
    <row r="140" spans="10:10" ht="12.75" customHeight="1" x14ac:dyDescent="0.2">
      <c r="J140" s="118"/>
    </row>
    <row r="141" spans="10:10" ht="12.75" customHeight="1" x14ac:dyDescent="0.2">
      <c r="J141" s="118"/>
    </row>
    <row r="142" spans="10:10" ht="12.75" customHeight="1" x14ac:dyDescent="0.2">
      <c r="J142" s="118"/>
    </row>
    <row r="143" spans="10:10" ht="12.75" customHeight="1" x14ac:dyDescent="0.2">
      <c r="J143" s="118"/>
    </row>
    <row r="144" spans="10:10" ht="12.75" customHeight="1" x14ac:dyDescent="0.2">
      <c r="J144" s="118"/>
    </row>
    <row r="145" spans="10:10" ht="12.75" customHeight="1" x14ac:dyDescent="0.2">
      <c r="J145" s="118"/>
    </row>
    <row r="146" spans="10:10" ht="12.75" customHeight="1" x14ac:dyDescent="0.2">
      <c r="J146" s="118"/>
    </row>
    <row r="147" spans="10:10" ht="12.75" customHeight="1" x14ac:dyDescent="0.2">
      <c r="J147" s="118"/>
    </row>
    <row r="148" spans="10:10" ht="12.75" customHeight="1" x14ac:dyDescent="0.2">
      <c r="J148" s="118"/>
    </row>
    <row r="149" spans="10:10" ht="12.75" customHeight="1" x14ac:dyDescent="0.2">
      <c r="J149" s="118"/>
    </row>
    <row r="150" spans="10:10" ht="12.75" customHeight="1" x14ac:dyDescent="0.2">
      <c r="J150" s="118"/>
    </row>
    <row r="151" spans="10:10" ht="12.75" customHeight="1" x14ac:dyDescent="0.2">
      <c r="J151" s="118"/>
    </row>
    <row r="152" spans="10:10" ht="12.75" customHeight="1" x14ac:dyDescent="0.2">
      <c r="J152" s="118"/>
    </row>
    <row r="153" spans="10:10" ht="12.75" customHeight="1" x14ac:dyDescent="0.2">
      <c r="J153" s="118"/>
    </row>
    <row r="154" spans="10:10" ht="12.75" customHeight="1" x14ac:dyDescent="0.2">
      <c r="J154" s="118"/>
    </row>
    <row r="155" spans="10:10" ht="12.75" customHeight="1" x14ac:dyDescent="0.2">
      <c r="J155" s="118"/>
    </row>
    <row r="156" spans="10:10" ht="12.75" customHeight="1" x14ac:dyDescent="0.2">
      <c r="J156" s="118"/>
    </row>
    <row r="157" spans="10:10" ht="12.75" customHeight="1" x14ac:dyDescent="0.2">
      <c r="J157" s="118"/>
    </row>
    <row r="158" spans="10:10" ht="12.75" customHeight="1" x14ac:dyDescent="0.2">
      <c r="J158" s="118"/>
    </row>
    <row r="159" spans="10:10" ht="12.75" customHeight="1" x14ac:dyDescent="0.2">
      <c r="J159" s="118"/>
    </row>
    <row r="160" spans="10:10" ht="12.75" customHeight="1" x14ac:dyDescent="0.2">
      <c r="J160" s="118"/>
    </row>
    <row r="161" spans="10:10" ht="12.75" customHeight="1" x14ac:dyDescent="0.2">
      <c r="J161" s="118"/>
    </row>
    <row r="162" spans="10:10" ht="12.75" customHeight="1" x14ac:dyDescent="0.2">
      <c r="J162" s="118"/>
    </row>
    <row r="163" spans="10:10" ht="12.75" customHeight="1" x14ac:dyDescent="0.2">
      <c r="J163" s="118"/>
    </row>
    <row r="164" spans="10:10" ht="12.75" customHeight="1" x14ac:dyDescent="0.2">
      <c r="J164" s="118"/>
    </row>
    <row r="165" spans="10:10" ht="12.75" customHeight="1" x14ac:dyDescent="0.2">
      <c r="J165" s="118"/>
    </row>
    <row r="166" spans="10:10" ht="12.75" customHeight="1" x14ac:dyDescent="0.2">
      <c r="J166" s="118"/>
    </row>
    <row r="167" spans="10:10" ht="12.75" customHeight="1" x14ac:dyDescent="0.2">
      <c r="J167" s="118"/>
    </row>
    <row r="168" spans="10:10" ht="12.75" customHeight="1" x14ac:dyDescent="0.2">
      <c r="J168" s="118"/>
    </row>
  </sheetData>
  <phoneticPr fontId="26" type="noConversion"/>
  <pageMargins left="0.75" right="0.75" top="1" bottom="1" header="0.5" footer="0.5"/>
  <pageSetup paperSize="9" orientation="portrait" horizontalDpi="1200" verticalDpi="1200" r:id="rId1"/>
  <headerFooter alignWithMargins="0">
    <oddHeader>&amp;R&amp;"Arial"&amp;10&amp;K000000 ECB-RESTRICTED&amp;1#_x000D_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22"/>
  <sheetViews>
    <sheetView showGridLines="0" zoomScaleNormal="100" workbookViewId="0">
      <selection activeCell="J42" sqref="J42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90" t="s">
        <v>18</v>
      </c>
      <c r="J1" s="12"/>
    </row>
    <row r="2" spans="2:17" s="11" customFormat="1" x14ac:dyDescent="0.2">
      <c r="B2" s="91" t="s">
        <v>17</v>
      </c>
      <c r="J2" s="20"/>
      <c r="K2" s="21"/>
      <c r="L2" s="21"/>
      <c r="M2" s="21"/>
    </row>
    <row r="3" spans="2:17" x14ac:dyDescent="0.2">
      <c r="B3" s="92" t="s">
        <v>20</v>
      </c>
      <c r="J3" s="93"/>
      <c r="K3" s="89"/>
      <c r="L3" s="98"/>
      <c r="M3" s="98"/>
      <c r="N3" s="93"/>
    </row>
    <row r="4" spans="2:17" x14ac:dyDescent="0.2">
      <c r="J4" s="93"/>
      <c r="K4" s="89"/>
      <c r="L4" s="98"/>
      <c r="M4" s="98"/>
      <c r="N4" s="93"/>
    </row>
    <row r="5" spans="2:17" ht="13.5" thickBot="1" x14ac:dyDescent="0.25">
      <c r="J5" s="94"/>
      <c r="K5" s="81" t="s">
        <v>59</v>
      </c>
      <c r="L5" s="81" t="s">
        <v>58</v>
      </c>
      <c r="M5" s="81" t="s">
        <v>57</v>
      </c>
      <c r="N5" s="93"/>
      <c r="O5" s="108"/>
      <c r="P5" s="109"/>
      <c r="Q5" s="109"/>
    </row>
    <row r="6" spans="2:17" x14ac:dyDescent="0.2">
      <c r="J6" s="26" t="s">
        <v>48</v>
      </c>
      <c r="K6" s="89">
        <v>2.0408163265306123</v>
      </c>
      <c r="L6" s="89">
        <v>2.1739130434782608</v>
      </c>
      <c r="M6" s="89">
        <v>4.3478260869565215</v>
      </c>
      <c r="N6" s="95"/>
      <c r="O6" s="89"/>
      <c r="P6" s="89"/>
      <c r="Q6" s="89"/>
    </row>
    <row r="7" spans="2:17" x14ac:dyDescent="0.2">
      <c r="J7" s="23">
        <v>1.6</v>
      </c>
      <c r="K7" s="89">
        <v>0</v>
      </c>
      <c r="L7" s="89">
        <v>0</v>
      </c>
      <c r="M7" s="89">
        <v>0</v>
      </c>
      <c r="N7" s="95"/>
      <c r="O7" s="89"/>
      <c r="P7" s="89"/>
      <c r="Q7" s="89"/>
    </row>
    <row r="8" spans="2:17" x14ac:dyDescent="0.2">
      <c r="J8" s="23">
        <v>1.7</v>
      </c>
      <c r="K8" s="89">
        <v>4.0816326530612246</v>
      </c>
      <c r="L8" s="89">
        <v>4.3478260869565215</v>
      </c>
      <c r="M8" s="89">
        <v>0</v>
      </c>
      <c r="N8" s="95"/>
      <c r="O8" s="89"/>
      <c r="P8" s="89"/>
      <c r="Q8" s="89"/>
    </row>
    <row r="9" spans="2:17" x14ac:dyDescent="0.2">
      <c r="J9" s="23">
        <v>1.8</v>
      </c>
      <c r="K9" s="89">
        <v>6.1224489795918364</v>
      </c>
      <c r="L9" s="89">
        <v>2.1739130434782608</v>
      </c>
      <c r="M9" s="89">
        <v>2.1739130434782608</v>
      </c>
      <c r="N9" s="95"/>
      <c r="O9" s="89"/>
      <c r="P9" s="89"/>
      <c r="Q9" s="89"/>
    </row>
    <row r="10" spans="2:17" x14ac:dyDescent="0.2">
      <c r="J10" s="23">
        <v>1.9</v>
      </c>
      <c r="K10" s="89">
        <v>8.1632653061224492</v>
      </c>
      <c r="L10" s="89">
        <v>17.391304347826086</v>
      </c>
      <c r="M10" s="89">
        <v>10.869565217391305</v>
      </c>
      <c r="N10" s="95"/>
      <c r="O10" s="89"/>
      <c r="P10" s="89"/>
      <c r="Q10" s="89"/>
    </row>
    <row r="11" spans="2:17" x14ac:dyDescent="0.2">
      <c r="J11" s="23">
        <v>2</v>
      </c>
      <c r="K11" s="89">
        <v>57.142857142857139</v>
      </c>
      <c r="L11" s="89">
        <v>50</v>
      </c>
      <c r="M11" s="89">
        <v>58.695652173913047</v>
      </c>
      <c r="N11" s="95"/>
      <c r="O11" s="89"/>
      <c r="P11" s="89"/>
      <c r="Q11" s="89"/>
    </row>
    <row r="12" spans="2:17" x14ac:dyDescent="0.2">
      <c r="J12" s="23">
        <v>2.1</v>
      </c>
      <c r="K12" s="89">
        <v>8.1632653061224492</v>
      </c>
      <c r="L12" s="89">
        <v>10.869565217391305</v>
      </c>
      <c r="M12" s="89">
        <v>10.869565217391305</v>
      </c>
      <c r="N12" s="95"/>
      <c r="O12" s="89"/>
      <c r="P12" s="89"/>
      <c r="Q12" s="89"/>
    </row>
    <row r="13" spans="2:17" x14ac:dyDescent="0.2">
      <c r="J13" s="23">
        <v>2.2000000000000002</v>
      </c>
      <c r="K13" s="89">
        <v>10.204081632653061</v>
      </c>
      <c r="L13" s="89">
        <v>8.695652173913043</v>
      </c>
      <c r="M13" s="89">
        <v>4.3478260869565215</v>
      </c>
      <c r="N13" s="95"/>
      <c r="O13" s="89"/>
      <c r="P13" s="89"/>
      <c r="Q13" s="89"/>
    </row>
    <row r="14" spans="2:17" x14ac:dyDescent="0.2">
      <c r="J14" s="23">
        <v>2.2999999999999998</v>
      </c>
      <c r="K14" s="89">
        <v>2.0408163265306123</v>
      </c>
      <c r="L14" s="89">
        <v>2.1739130434782608</v>
      </c>
      <c r="M14" s="89">
        <v>2.1739130434782608</v>
      </c>
      <c r="N14" s="95"/>
      <c r="O14" s="89"/>
      <c r="P14" s="89"/>
      <c r="Q14" s="89"/>
    </row>
    <row r="15" spans="2:17" x14ac:dyDescent="0.2">
      <c r="J15" s="23">
        <v>2.4</v>
      </c>
      <c r="K15" s="89">
        <v>0</v>
      </c>
      <c r="L15" s="89">
        <v>0</v>
      </c>
      <c r="M15" s="89">
        <v>0</v>
      </c>
      <c r="N15" s="95"/>
      <c r="O15" s="89"/>
      <c r="P15" s="89"/>
      <c r="Q15" s="89"/>
    </row>
    <row r="16" spans="2:17" x14ac:dyDescent="0.2">
      <c r="J16" s="23" t="s">
        <v>47</v>
      </c>
      <c r="K16" s="89">
        <v>2.0408163265306123</v>
      </c>
      <c r="L16" s="89">
        <v>2.1739130434782608</v>
      </c>
      <c r="M16" s="89">
        <v>6.5217391304347823</v>
      </c>
      <c r="N16" s="95"/>
      <c r="O16" s="89"/>
      <c r="P16" s="89"/>
      <c r="Q16" s="89"/>
    </row>
    <row r="17" spans="10:20" x14ac:dyDescent="0.2">
      <c r="J17"/>
      <c r="K17" s="136">
        <f>SUM(K6:K16)</f>
        <v>100</v>
      </c>
      <c r="L17" s="136">
        <f t="shared" ref="L17:M17" si="0">SUM(L6:L16)</f>
        <v>100.00000000000001</v>
      </c>
      <c r="M17" s="136">
        <f t="shared" si="0"/>
        <v>100</v>
      </c>
      <c r="N17" s="95"/>
      <c r="O17" s="108"/>
      <c r="P17" s="108"/>
      <c r="Q17" s="108"/>
      <c r="R17" s="110"/>
      <c r="S17" s="110"/>
      <c r="T17" s="110"/>
    </row>
    <row r="18" spans="10:20" x14ac:dyDescent="0.2">
      <c r="J18"/>
      <c r="K18" s="89"/>
      <c r="L18" s="98"/>
      <c r="M18" s="98"/>
      <c r="O18" s="108"/>
      <c r="P18" s="108"/>
      <c r="Q18" s="108"/>
    </row>
    <row r="19" spans="10:20" x14ac:dyDescent="0.2">
      <c r="J19" s="106"/>
      <c r="K19" s="89"/>
      <c r="L19" s="98"/>
      <c r="M19" s="98"/>
    </row>
    <row r="20" spans="10:20" x14ac:dyDescent="0.2">
      <c r="K20" s="89"/>
      <c r="L20" s="98"/>
      <c r="M20" s="98"/>
    </row>
    <row r="21" spans="10:20" x14ac:dyDescent="0.2">
      <c r="K21" s="89"/>
      <c r="L21" s="98"/>
      <c r="M21" s="98"/>
    </row>
    <row r="22" spans="10:20" x14ac:dyDescent="0.2">
      <c r="K22" s="89"/>
      <c r="L22" s="98"/>
      <c r="M22" s="98"/>
    </row>
  </sheetData>
  <pageMargins left="0.75" right="0.75" top="1" bottom="1" header="0.5" footer="0.5"/>
  <pageSetup paperSize="9" orientation="portrait" r:id="rId1"/>
  <headerFooter alignWithMargins="0">
    <oddHeader>&amp;R&amp;"Arial"&amp;10&amp;K000000 ECB-RESTRICTED&amp;1#_x000D_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7"/>
  <sheetViews>
    <sheetView showGridLines="0" zoomScaleNormal="100" workbookViewId="0">
      <selection activeCell="D35" sqref="D35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4.1640625" style="27" bestFit="1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10</v>
      </c>
      <c r="G1" s="4"/>
    </row>
    <row r="2" spans="2:16" ht="13.35" customHeight="1" x14ac:dyDescent="0.2">
      <c r="B2" s="168" t="s">
        <v>3</v>
      </c>
      <c r="C2" s="168"/>
      <c r="D2" s="168"/>
      <c r="E2" s="168"/>
      <c r="F2" s="168"/>
      <c r="G2" s="168"/>
      <c r="H2" s="168"/>
      <c r="I2" s="168"/>
    </row>
    <row r="3" spans="2:16" ht="13.5" thickBot="1" x14ac:dyDescent="0.25">
      <c r="K3" s="28"/>
      <c r="L3" s="81" t="s">
        <v>59</v>
      </c>
      <c r="M3" s="81" t="s">
        <v>58</v>
      </c>
      <c r="N3" s="81" t="s">
        <v>57</v>
      </c>
    </row>
    <row r="4" spans="2:16" x14ac:dyDescent="0.2">
      <c r="K4" s="103" t="s">
        <v>85</v>
      </c>
      <c r="L4" s="71">
        <v>0.45903971810810801</v>
      </c>
      <c r="M4" s="71">
        <v>0.439409526111111</v>
      </c>
      <c r="N4" s="71">
        <v>0.41513150145302902</v>
      </c>
      <c r="O4" s="54"/>
      <c r="P4" s="59"/>
    </row>
    <row r="5" spans="2:16" x14ac:dyDescent="0.2">
      <c r="G5" s="12"/>
      <c r="K5" s="163" t="s">
        <v>62</v>
      </c>
      <c r="L5" s="71">
        <v>0.66833982000000003</v>
      </c>
      <c r="M5" s="71">
        <v>0.59188568333333302</v>
      </c>
      <c r="N5" s="71">
        <v>0.68313030493074101</v>
      </c>
      <c r="O5" s="54"/>
      <c r="P5" s="59"/>
    </row>
    <row r="6" spans="2:16" x14ac:dyDescent="0.2">
      <c r="K6" s="74" t="s">
        <v>63</v>
      </c>
      <c r="L6" s="71">
        <v>1.5391734718918899</v>
      </c>
      <c r="M6" s="71">
        <v>1.52882839111111</v>
      </c>
      <c r="N6" s="71">
        <v>1.67293628778669</v>
      </c>
      <c r="O6" s="54"/>
      <c r="P6" s="59"/>
    </row>
    <row r="7" spans="2:16" x14ac:dyDescent="0.2">
      <c r="K7" s="74" t="s">
        <v>64</v>
      </c>
      <c r="L7" s="71">
        <v>3.52347940216216</v>
      </c>
      <c r="M7" s="71">
        <v>3.4981980527777798</v>
      </c>
      <c r="N7" s="71">
        <v>4.5506802074441701</v>
      </c>
      <c r="O7" s="54"/>
      <c r="P7" s="59"/>
    </row>
    <row r="8" spans="2:16" x14ac:dyDescent="0.2">
      <c r="K8" s="74" t="s">
        <v>65</v>
      </c>
      <c r="L8" s="71">
        <v>8.9509362059459505</v>
      </c>
      <c r="M8" s="71">
        <v>8.9458130897222201</v>
      </c>
      <c r="N8" s="71">
        <v>10.0688236329595</v>
      </c>
      <c r="O8" s="54"/>
      <c r="P8" s="59"/>
    </row>
    <row r="9" spans="2:16" x14ac:dyDescent="0.2">
      <c r="K9" s="74" t="s">
        <v>66</v>
      </c>
      <c r="L9" s="71">
        <v>18.603413478108099</v>
      </c>
      <c r="M9" s="71">
        <v>19.012086738055601</v>
      </c>
      <c r="N9" s="71">
        <v>18.682682982036098</v>
      </c>
      <c r="O9" s="54"/>
      <c r="P9" s="59"/>
    </row>
    <row r="10" spans="2:16" x14ac:dyDescent="0.2">
      <c r="K10" s="74" t="s">
        <v>67</v>
      </c>
      <c r="L10" s="71">
        <v>34.999619634594602</v>
      </c>
      <c r="M10" s="71">
        <v>34.846194039166697</v>
      </c>
      <c r="N10" s="71">
        <v>26.602194668352499</v>
      </c>
      <c r="O10" s="54"/>
      <c r="P10" s="59"/>
    </row>
    <row r="11" spans="2:16" x14ac:dyDescent="0.2">
      <c r="K11" s="74" t="s">
        <v>68</v>
      </c>
      <c r="L11" s="71">
        <v>17.616945615135101</v>
      </c>
      <c r="M11" s="71">
        <v>17.207661308055599</v>
      </c>
      <c r="N11" s="71">
        <v>19.8034347274513</v>
      </c>
      <c r="O11" s="54"/>
      <c r="P11" s="59"/>
    </row>
    <row r="12" spans="2:16" x14ac:dyDescent="0.2">
      <c r="K12" s="74" t="s">
        <v>69</v>
      </c>
      <c r="L12" s="71">
        <v>7.2272657697297298</v>
      </c>
      <c r="M12" s="71">
        <v>7.0369945980555499</v>
      </c>
      <c r="N12" s="71">
        <v>8.9177282967121005</v>
      </c>
      <c r="O12" s="54"/>
      <c r="P12" s="59"/>
    </row>
    <row r="13" spans="2:16" x14ac:dyDescent="0.2">
      <c r="K13" s="74" t="s">
        <v>70</v>
      </c>
      <c r="L13" s="71">
        <v>3.5539727762162201</v>
      </c>
      <c r="M13" s="71">
        <v>3.606776215</v>
      </c>
      <c r="N13" s="71">
        <v>4.5720559437145996</v>
      </c>
    </row>
    <row r="14" spans="2:16" x14ac:dyDescent="0.2">
      <c r="K14" s="74" t="s">
        <v>71</v>
      </c>
      <c r="L14" s="121">
        <v>1.51098301135135</v>
      </c>
      <c r="M14" s="121">
        <v>1.6234986655555601</v>
      </c>
      <c r="N14" s="121">
        <v>2.2343661983899099</v>
      </c>
    </row>
    <row r="15" spans="2:16" x14ac:dyDescent="0.2">
      <c r="K15" s="74" t="s">
        <v>72</v>
      </c>
      <c r="L15" s="121">
        <v>0.71364832621621599</v>
      </c>
      <c r="M15" s="121">
        <v>0.89424614944444503</v>
      </c>
      <c r="N15" s="121">
        <v>0.93690248789029296</v>
      </c>
    </row>
    <row r="16" spans="2:16" x14ac:dyDescent="0.2">
      <c r="K16" s="74" t="s">
        <v>60</v>
      </c>
      <c r="L16" s="121">
        <v>0.63318276972972998</v>
      </c>
      <c r="M16" s="121">
        <v>0.76840754305555603</v>
      </c>
      <c r="N16" s="121">
        <v>0.85993276087910397</v>
      </c>
    </row>
    <row r="17" spans="12:14" x14ac:dyDescent="0.2">
      <c r="L17" s="115">
        <f>SUM(L4:L16)</f>
        <v>99.999999999189143</v>
      </c>
      <c r="M17" s="115">
        <f>SUM(M4:M16)</f>
        <v>99.99999999944454</v>
      </c>
      <c r="N17" s="115">
        <f>SUM(N4:N16)</f>
        <v>100.00000000000004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7"/>
  <sheetViews>
    <sheetView showGridLines="0" zoomScaleNormal="100" workbookViewId="0">
      <selection activeCell="M28" sqref="M28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9.83203125" style="43" bestFit="1" customWidth="1"/>
    <col min="15" max="15" width="8.83203125" style="52" customWidth="1"/>
    <col min="16" max="16" width="9.33203125" style="43" bestFit="1" customWidth="1"/>
    <col min="17" max="19" width="8.83203125" style="43"/>
    <col min="20" max="20" width="15.1640625" style="43" customWidth="1"/>
    <col min="21" max="16384" width="8.83203125" style="43"/>
  </cols>
  <sheetData>
    <row r="1" spans="2:20" ht="13.35" customHeight="1" x14ac:dyDescent="0.2">
      <c r="B1" s="13" t="s">
        <v>7</v>
      </c>
      <c r="J1" s="100" t="s">
        <v>49</v>
      </c>
      <c r="K1" s="39"/>
      <c r="N1" s="152"/>
      <c r="O1" s="152"/>
      <c r="P1" s="152"/>
    </row>
    <row r="2" spans="2:20" ht="13.35" customHeight="1" x14ac:dyDescent="0.2">
      <c r="B2" s="168" t="s">
        <v>26</v>
      </c>
      <c r="C2" s="168"/>
      <c r="D2" s="168"/>
      <c r="E2" s="168"/>
      <c r="F2" s="168"/>
      <c r="G2" s="168"/>
      <c r="H2" s="168"/>
      <c r="I2" s="168"/>
      <c r="J2" s="100" t="s">
        <v>50</v>
      </c>
      <c r="K2" s="45"/>
    </row>
    <row r="3" spans="2:20" ht="15.75" thickBot="1" x14ac:dyDescent="0.3">
      <c r="J3" s="77"/>
      <c r="K3" s="105" t="s">
        <v>96</v>
      </c>
      <c r="L3" s="105" t="s">
        <v>97</v>
      </c>
      <c r="M3" s="105" t="s">
        <v>98</v>
      </c>
      <c r="N3" s="105">
        <v>2027</v>
      </c>
      <c r="O3" s="105">
        <v>2028</v>
      </c>
      <c r="P3" s="105" t="s">
        <v>100</v>
      </c>
    </row>
    <row r="4" spans="2:20" ht="15.75" thickBot="1" x14ac:dyDescent="0.3">
      <c r="J4" s="75" t="s">
        <v>58</v>
      </c>
      <c r="K4" s="156">
        <v>1.2</v>
      </c>
      <c r="L4" s="156">
        <v>1.4</v>
      </c>
      <c r="M4" s="156" t="e">
        <v>#N/A</v>
      </c>
      <c r="N4" s="156" t="e">
        <v>#N/A</v>
      </c>
      <c r="O4" s="156" t="e">
        <v>#N/A</v>
      </c>
      <c r="P4" s="156">
        <v>1.3</v>
      </c>
      <c r="T4" s="52"/>
    </row>
    <row r="5" spans="2:20" ht="14.45" customHeight="1" thickBot="1" x14ac:dyDescent="0.3">
      <c r="J5" s="75" t="s">
        <v>59</v>
      </c>
      <c r="K5" s="156">
        <v>1</v>
      </c>
      <c r="L5" s="156">
        <v>1.3</v>
      </c>
      <c r="M5" s="156">
        <v>1.3</v>
      </c>
      <c r="N5" s="156" t="e">
        <v>#N/A</v>
      </c>
      <c r="O5" s="156" t="e">
        <v>#N/A</v>
      </c>
      <c r="P5" s="156">
        <v>1.3</v>
      </c>
    </row>
    <row r="6" spans="2:20" x14ac:dyDescent="0.2">
      <c r="J6" s="76"/>
    </row>
    <row r="7" spans="2:20" x14ac:dyDescent="0.2">
      <c r="K7" s="52"/>
      <c r="L7" s="52"/>
      <c r="M7" s="52"/>
      <c r="N7" s="52"/>
      <c r="P7" s="5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FC5F-85C1-45DF-9E1D-B3B9F148E517}">
  <sheetPr>
    <tabColor rgb="FFFFC000"/>
  </sheetPr>
  <dimension ref="A1:P22"/>
  <sheetViews>
    <sheetView showGridLines="0" topLeftCell="F5" zoomScaleNormal="100" workbookViewId="0">
      <selection activeCell="H7" sqref="H7"/>
    </sheetView>
  </sheetViews>
  <sheetFormatPr defaultColWidth="8.83203125" defaultRowHeight="15" x14ac:dyDescent="0.25"/>
  <cols>
    <col min="1" max="1" width="23.6640625" style="140" customWidth="1"/>
    <col min="2" max="6" width="10.1640625" style="140" customWidth="1"/>
    <col min="7" max="16384" width="8.83203125" style="140"/>
  </cols>
  <sheetData>
    <row r="1" spans="1:16" x14ac:dyDescent="0.25">
      <c r="A1" s="138"/>
      <c r="B1" s="139"/>
      <c r="C1" s="139"/>
      <c r="D1" s="139"/>
      <c r="E1" s="139"/>
      <c r="F1" s="139"/>
      <c r="G1" s="138"/>
    </row>
    <row r="2" spans="1:16" x14ac:dyDescent="0.25">
      <c r="A2" s="161"/>
      <c r="B2" s="141" t="s">
        <v>57</v>
      </c>
      <c r="C2" s="141" t="s">
        <v>58</v>
      </c>
      <c r="D2" s="141" t="s">
        <v>59</v>
      </c>
      <c r="E2" s="141" t="s">
        <v>88</v>
      </c>
      <c r="F2" s="141" t="s">
        <v>92</v>
      </c>
      <c r="G2" s="138"/>
      <c r="I2" s="142" t="s">
        <v>2</v>
      </c>
      <c r="J2" s="1"/>
      <c r="K2" s="1"/>
      <c r="L2" s="1"/>
      <c r="M2" s="1"/>
      <c r="N2" s="1"/>
      <c r="O2" s="97"/>
      <c r="P2" s="97"/>
    </row>
    <row r="3" spans="1:16" x14ac:dyDescent="0.25">
      <c r="A3" s="165" t="s">
        <v>93</v>
      </c>
      <c r="B3" s="153"/>
      <c r="C3" s="153">
        <v>0.15</v>
      </c>
      <c r="D3" s="153">
        <v>0.25</v>
      </c>
      <c r="E3" s="153">
        <v>0.27</v>
      </c>
      <c r="F3" s="153">
        <v>0.31</v>
      </c>
      <c r="G3" s="138"/>
      <c r="H3" s="144"/>
      <c r="I3" s="169" t="s">
        <v>31</v>
      </c>
      <c r="J3" s="169"/>
      <c r="K3" s="169"/>
      <c r="L3" s="169"/>
      <c r="M3" s="169"/>
      <c r="N3" s="169"/>
      <c r="O3" s="169"/>
      <c r="P3" s="169"/>
    </row>
    <row r="4" spans="1:16" x14ac:dyDescent="0.25">
      <c r="A4" s="166" t="s">
        <v>87</v>
      </c>
      <c r="B4" s="143">
        <v>0.2</v>
      </c>
      <c r="C4" s="143">
        <v>0.24</v>
      </c>
      <c r="D4" s="143">
        <v>0.32</v>
      </c>
      <c r="E4" s="143">
        <v>0.35</v>
      </c>
      <c r="F4" s="143"/>
      <c r="G4" s="145" t="s">
        <v>30</v>
      </c>
    </row>
    <row r="5" spans="1:16" x14ac:dyDescent="0.25">
      <c r="A5" s="161"/>
      <c r="B5" s="158"/>
      <c r="C5" s="158"/>
      <c r="D5" s="158"/>
      <c r="E5" s="158"/>
      <c r="F5" s="158"/>
      <c r="G5" s="138"/>
    </row>
    <row r="6" spans="1:16" x14ac:dyDescent="0.25">
      <c r="A6" s="166" t="s">
        <v>94</v>
      </c>
      <c r="B6" s="146">
        <v>0.38</v>
      </c>
      <c r="C6" s="146">
        <v>0.21</v>
      </c>
      <c r="D6" s="146">
        <v>0.27</v>
      </c>
      <c r="E6" s="146">
        <v>0.28999999999999998</v>
      </c>
      <c r="F6" s="146">
        <v>0.31</v>
      </c>
      <c r="G6" s="138"/>
    </row>
    <row r="7" spans="1:16" x14ac:dyDescent="0.25">
      <c r="A7" s="161"/>
      <c r="B7" s="159"/>
      <c r="C7" s="159"/>
      <c r="D7" s="159"/>
      <c r="E7" s="159"/>
      <c r="F7" s="159"/>
      <c r="G7" s="138"/>
      <c r="H7" s="144"/>
      <c r="I7" s="144"/>
      <c r="J7" s="144"/>
      <c r="K7" s="144"/>
      <c r="L7" s="144"/>
    </row>
    <row r="8" spans="1:16" x14ac:dyDescent="0.25">
      <c r="A8" s="161" t="s">
        <v>35</v>
      </c>
      <c r="B8" s="160"/>
      <c r="C8" s="160">
        <v>0.09</v>
      </c>
      <c r="D8" s="160">
        <v>7.9000000000000001E-2</v>
      </c>
      <c r="E8" s="160">
        <v>9.2999999999999999E-2</v>
      </c>
      <c r="F8" s="160">
        <v>0.104</v>
      </c>
      <c r="G8" s="138"/>
      <c r="H8" s="144"/>
      <c r="I8" s="144"/>
      <c r="J8" s="144"/>
      <c r="K8" s="144"/>
      <c r="L8" s="144"/>
    </row>
    <row r="9" spans="1:16" x14ac:dyDescent="0.25">
      <c r="A9" s="162" t="s">
        <v>33</v>
      </c>
      <c r="B9" s="160">
        <v>0.41</v>
      </c>
      <c r="C9" s="160">
        <f>C3-C8</f>
        <v>0.06</v>
      </c>
      <c r="D9" s="160">
        <f>D3-D8</f>
        <v>0.17099999999999999</v>
      </c>
      <c r="E9" s="160">
        <f>E3-E8</f>
        <v>0.17700000000000002</v>
      </c>
      <c r="F9" s="160">
        <f>F3-F8</f>
        <v>0.20600000000000002</v>
      </c>
      <c r="G9" s="138"/>
    </row>
    <row r="10" spans="1:16" x14ac:dyDescent="0.25">
      <c r="A10" s="162" t="s">
        <v>34</v>
      </c>
      <c r="B10" s="160"/>
      <c r="C10" s="160">
        <f>C3+C8</f>
        <v>0.24</v>
      </c>
      <c r="D10" s="160">
        <f>D3+D8</f>
        <v>0.32900000000000001</v>
      </c>
      <c r="E10" s="160">
        <f>E3+E8</f>
        <v>0.36299999999999999</v>
      </c>
      <c r="F10" s="160">
        <f>F3+F8</f>
        <v>0.41399999999999998</v>
      </c>
      <c r="G10" s="138"/>
    </row>
    <row r="11" spans="1:16" x14ac:dyDescent="0.25">
      <c r="A11" s="162" t="s">
        <v>32</v>
      </c>
      <c r="B11" s="160"/>
      <c r="C11" s="160">
        <f>C8*2</f>
        <v>0.18</v>
      </c>
      <c r="D11" s="160">
        <f>D8*2</f>
        <v>0.158</v>
      </c>
      <c r="E11" s="160">
        <f>E8*2</f>
        <v>0.186</v>
      </c>
      <c r="F11" s="160">
        <f>F8*2</f>
        <v>0.20799999999999999</v>
      </c>
      <c r="G11" s="138"/>
    </row>
    <row r="12" spans="1:16" x14ac:dyDescent="0.25">
      <c r="A12" s="162"/>
      <c r="B12" s="138"/>
      <c r="C12" s="138"/>
      <c r="D12" s="138"/>
      <c r="E12" s="138"/>
      <c r="F12" s="138"/>
      <c r="G12" s="138"/>
    </row>
    <row r="13" spans="1:16" x14ac:dyDescent="0.25">
      <c r="A13" s="167" t="s">
        <v>95</v>
      </c>
      <c r="B13" s="164">
        <v>0.41</v>
      </c>
      <c r="C13" s="138"/>
      <c r="D13" s="138"/>
      <c r="E13" s="138"/>
      <c r="F13" s="138"/>
      <c r="G13" s="138"/>
    </row>
    <row r="14" spans="1:16" x14ac:dyDescent="0.25">
      <c r="A14" s="162"/>
      <c r="B14" s="147"/>
      <c r="C14" s="147"/>
      <c r="D14" s="147"/>
      <c r="E14" s="147"/>
      <c r="F14" s="147"/>
      <c r="G14" s="138"/>
      <c r="H14" s="144"/>
      <c r="I14" s="144"/>
      <c r="J14" s="144"/>
      <c r="K14" s="144"/>
      <c r="L14" s="144"/>
    </row>
    <row r="15" spans="1:16" x14ac:dyDescent="0.25">
      <c r="A15" s="162" t="s">
        <v>33</v>
      </c>
      <c r="B15" s="147"/>
      <c r="C15" s="164">
        <f>C9</f>
        <v>0.06</v>
      </c>
      <c r="D15" s="164">
        <f t="shared" ref="D15:F15" si="0">D9</f>
        <v>0.17099999999999999</v>
      </c>
      <c r="E15" s="164">
        <f t="shared" si="0"/>
        <v>0.17700000000000002</v>
      </c>
      <c r="F15" s="164">
        <f t="shared" si="0"/>
        <v>0.20600000000000002</v>
      </c>
      <c r="G15" s="138"/>
      <c r="H15" s="144"/>
      <c r="I15" s="144"/>
      <c r="J15" s="144"/>
      <c r="K15" s="144"/>
      <c r="L15" s="144"/>
    </row>
    <row r="16" spans="1:16" x14ac:dyDescent="0.25">
      <c r="A16" s="162" t="s">
        <v>34</v>
      </c>
      <c r="B16" s="147"/>
      <c r="C16" s="164">
        <f>C9+C11</f>
        <v>0.24</v>
      </c>
      <c r="D16" s="164">
        <f>D9+D11</f>
        <v>0.32899999999999996</v>
      </c>
      <c r="E16" s="164">
        <f>E9+E11</f>
        <v>0.36299999999999999</v>
      </c>
      <c r="F16" s="164">
        <f>F9+F11</f>
        <v>0.41400000000000003</v>
      </c>
      <c r="H16" s="144"/>
      <c r="I16" s="144"/>
      <c r="J16" s="144"/>
      <c r="K16" s="144"/>
      <c r="L16" s="144"/>
    </row>
    <row r="17" spans="2:6" x14ac:dyDescent="0.25">
      <c r="B17" s="147"/>
      <c r="C17" s="147"/>
      <c r="D17" s="147"/>
      <c r="E17" s="147"/>
      <c r="F17" s="147"/>
    </row>
    <row r="18" spans="2:6" x14ac:dyDescent="0.25">
      <c r="B18" s="147"/>
      <c r="C18" s="147"/>
      <c r="D18" s="147"/>
      <c r="E18" s="147"/>
      <c r="F18" s="147"/>
    </row>
    <row r="19" spans="2:6" x14ac:dyDescent="0.25">
      <c r="B19" s="147"/>
      <c r="C19" s="147"/>
      <c r="D19" s="147"/>
      <c r="E19" s="147"/>
      <c r="F19" s="147"/>
    </row>
    <row r="20" spans="2:6" x14ac:dyDescent="0.25">
      <c r="B20" s="147"/>
      <c r="C20" s="147"/>
      <c r="D20" s="147"/>
      <c r="E20" s="147"/>
      <c r="F20" s="147"/>
    </row>
    <row r="21" spans="2:6" x14ac:dyDescent="0.25">
      <c r="B21" s="147"/>
      <c r="C21" s="147"/>
      <c r="D21" s="147"/>
      <c r="E21" s="147"/>
      <c r="F21" s="147"/>
    </row>
    <row r="22" spans="2:6" x14ac:dyDescent="0.25">
      <c r="B22" s="147"/>
      <c r="C22" s="147"/>
      <c r="D22" s="147"/>
      <c r="E22" s="147"/>
      <c r="F22" s="147"/>
    </row>
  </sheetData>
  <mergeCells count="1">
    <mergeCell ref="I3:P3"/>
  </mergeCells>
  <pageMargins left="0.7" right="0.7" top="0.75" bottom="0.75" header="0.3" footer="0.3"/>
  <headerFooter>
    <oddHeader>&amp;R&amp;"Arial"&amp;10&amp;K000000 ECB-RESTRICTED&amp;1#_x000D_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zoomScaleNormal="100" workbookViewId="0">
      <selection activeCell="L37" sqref="L37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9</v>
      </c>
    </row>
    <row r="2" spans="1:17" ht="13.35" customHeight="1" x14ac:dyDescent="0.2">
      <c r="B2" s="168" t="s">
        <v>55</v>
      </c>
      <c r="C2" s="168"/>
      <c r="D2" s="168"/>
      <c r="E2" s="168"/>
      <c r="F2" s="168"/>
      <c r="G2" s="168"/>
      <c r="H2" s="168"/>
      <c r="I2" s="168"/>
    </row>
    <row r="3" spans="1:17" ht="13.35" customHeight="1" x14ac:dyDescent="0.2"/>
    <row r="4" spans="1:17" ht="13.35" customHeight="1" thickBot="1" x14ac:dyDescent="0.25">
      <c r="K4" s="80"/>
      <c r="L4" s="81" t="s">
        <v>59</v>
      </c>
      <c r="M4" s="81" t="s">
        <v>58</v>
      </c>
      <c r="N4" s="81" t="s">
        <v>57</v>
      </c>
    </row>
    <row r="5" spans="1:17" ht="13.35" customHeight="1" x14ac:dyDescent="0.2">
      <c r="K5" s="107" t="s">
        <v>54</v>
      </c>
      <c r="L5" s="82">
        <v>0.82414309673469399</v>
      </c>
      <c r="M5" s="82">
        <v>1.40577942511111</v>
      </c>
      <c r="N5" s="82">
        <v>2.0152363388888901</v>
      </c>
      <c r="O5" s="53"/>
      <c r="P5" s="60"/>
      <c r="Q5" s="97"/>
    </row>
    <row r="6" spans="1:17" ht="13.35" customHeight="1" x14ac:dyDescent="0.2">
      <c r="H6" s="12"/>
      <c r="K6" s="116" t="s">
        <v>89</v>
      </c>
      <c r="L6" s="82">
        <v>1.3381683851020401</v>
      </c>
      <c r="M6" s="82">
        <v>1.30166832111111</v>
      </c>
      <c r="N6" s="82">
        <v>1.59894145111111</v>
      </c>
      <c r="O6" s="53"/>
      <c r="P6" s="71"/>
      <c r="Q6" s="97"/>
    </row>
    <row r="7" spans="1:17" ht="13.35" customHeight="1" x14ac:dyDescent="0.2">
      <c r="K7" s="85" t="s">
        <v>90</v>
      </c>
      <c r="L7" s="82">
        <v>3.5164954116326501</v>
      </c>
      <c r="M7" s="82">
        <v>3.0482208855555499</v>
      </c>
      <c r="N7" s="82">
        <v>3.161851462</v>
      </c>
      <c r="O7" s="53"/>
      <c r="P7" s="71"/>
      <c r="Q7" s="97"/>
    </row>
    <row r="8" spans="1:17" ht="13.35" customHeight="1" x14ac:dyDescent="0.2">
      <c r="K8" s="85" t="s">
        <v>44</v>
      </c>
      <c r="L8" s="82">
        <v>10.0764426759184</v>
      </c>
      <c r="M8" s="82">
        <v>6.90194207733333</v>
      </c>
      <c r="N8" s="82">
        <v>6.0329582371111101</v>
      </c>
      <c r="O8" s="53"/>
      <c r="P8" s="71"/>
      <c r="Q8" s="97"/>
    </row>
    <row r="9" spans="1:17" ht="13.35" customHeight="1" x14ac:dyDescent="0.2">
      <c r="K9" s="85" t="s">
        <v>43</v>
      </c>
      <c r="L9" s="82">
        <v>29.730851777346899</v>
      </c>
      <c r="M9" s="82">
        <v>19.3582193893333</v>
      </c>
      <c r="N9" s="82">
        <v>12.5066388924444</v>
      </c>
      <c r="O9" s="53"/>
      <c r="P9" s="71"/>
      <c r="Q9" s="97"/>
    </row>
    <row r="10" spans="1:17" ht="13.35" customHeight="1" x14ac:dyDescent="0.2">
      <c r="K10" s="85" t="s">
        <v>42</v>
      </c>
      <c r="L10" s="82">
        <v>34.0369360922449</v>
      </c>
      <c r="M10" s="82">
        <v>33.7974435175556</v>
      </c>
      <c r="N10" s="82">
        <v>30.2201223126667</v>
      </c>
      <c r="O10" s="53"/>
      <c r="P10" s="71"/>
      <c r="Q10" s="97"/>
    </row>
    <row r="11" spans="1:17" ht="13.35" customHeight="1" x14ac:dyDescent="0.2">
      <c r="K11" s="85" t="s">
        <v>41</v>
      </c>
      <c r="L11" s="82">
        <v>13.814841599387799</v>
      </c>
      <c r="M11" s="82">
        <v>21.389024790222201</v>
      </c>
      <c r="N11" s="82">
        <v>26.154212217111098</v>
      </c>
      <c r="O11" s="53"/>
      <c r="P11" s="71"/>
      <c r="Q11" s="97"/>
    </row>
    <row r="12" spans="1:17" ht="13.35" customHeight="1" x14ac:dyDescent="0.2">
      <c r="K12" s="85" t="s">
        <v>39</v>
      </c>
      <c r="L12" s="82">
        <v>4.1686229777551</v>
      </c>
      <c r="M12" s="82">
        <v>7.5803765915555603</v>
      </c>
      <c r="N12" s="82">
        <v>11.092699052</v>
      </c>
      <c r="O12" s="53"/>
      <c r="P12" s="71"/>
      <c r="Q12" s="97"/>
    </row>
    <row r="13" spans="1:17" ht="13.35" customHeight="1" x14ac:dyDescent="0.2">
      <c r="K13" s="85" t="s">
        <v>40</v>
      </c>
      <c r="L13" s="82">
        <v>1.32981231673469</v>
      </c>
      <c r="M13" s="82">
        <v>2.9202782035555601</v>
      </c>
      <c r="N13" s="82">
        <v>4.3014826862222204</v>
      </c>
      <c r="O13" s="53"/>
      <c r="P13" s="71"/>
      <c r="Q13" s="97"/>
    </row>
    <row r="14" spans="1:17" ht="13.35" customHeight="1" x14ac:dyDescent="0.2">
      <c r="K14" s="85" t="s">
        <v>45</v>
      </c>
      <c r="L14" s="82">
        <v>0.59148940244897996</v>
      </c>
      <c r="M14" s="82">
        <v>1.09105014133333</v>
      </c>
      <c r="N14" s="82">
        <v>1.5749029504444401</v>
      </c>
      <c r="O14" s="53"/>
      <c r="P14" s="71"/>
      <c r="Q14" s="97"/>
    </row>
    <row r="15" spans="1:17" ht="13.35" customHeight="1" x14ac:dyDescent="0.2">
      <c r="B15" s="13"/>
      <c r="K15" s="85" t="s">
        <v>46</v>
      </c>
      <c r="L15" s="82">
        <v>0.40871563265306099</v>
      </c>
      <c r="M15" s="82">
        <v>0.62832702888888903</v>
      </c>
      <c r="N15" s="82">
        <v>0.72624394422222205</v>
      </c>
      <c r="O15" s="53"/>
      <c r="P15" s="71"/>
      <c r="Q15" s="97"/>
    </row>
    <row r="16" spans="1:17" s="73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5" t="s">
        <v>37</v>
      </c>
      <c r="L16" s="82">
        <v>0.16348063224489801</v>
      </c>
      <c r="M16" s="82">
        <v>0.57766962866666705</v>
      </c>
      <c r="N16" s="82">
        <v>0.614710455111111</v>
      </c>
      <c r="O16" s="72"/>
      <c r="P16" s="71"/>
      <c r="Q16" s="97"/>
    </row>
    <row r="17" spans="1:17" s="73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5"/>
      <c r="L17" s="111"/>
      <c r="M17" s="112"/>
      <c r="N17" s="112"/>
      <c r="O17" s="72"/>
      <c r="P17" s="71"/>
      <c r="Q17" s="97"/>
    </row>
    <row r="18" spans="1:17" s="73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5"/>
      <c r="L18" s="115">
        <f>SUM(L5:L16)</f>
        <v>100.00000000020412</v>
      </c>
      <c r="M18" s="115">
        <f>SUM(M5:M16)</f>
        <v>100.00000000022222</v>
      </c>
      <c r="N18" s="115">
        <f>SUM(N5:N16)</f>
        <v>99.999999999333284</v>
      </c>
      <c r="O18" s="72"/>
      <c r="P18" s="71"/>
      <c r="Q18" s="97"/>
    </row>
    <row r="19" spans="1:17" ht="13.35" customHeight="1" x14ac:dyDescent="0.2">
      <c r="K19" s="83"/>
      <c r="L19" s="83"/>
      <c r="M19" s="83"/>
      <c r="N19" s="83"/>
      <c r="O19" s="53"/>
    </row>
    <row r="20" spans="1:17" ht="13.35" customHeight="1" thickBot="1" x14ac:dyDescent="0.25">
      <c r="K20" s="80"/>
      <c r="L20" s="81" t="s">
        <v>59</v>
      </c>
      <c r="M20" s="81" t="s">
        <v>58</v>
      </c>
      <c r="N20" s="81" t="s">
        <v>57</v>
      </c>
      <c r="O20" s="53"/>
    </row>
    <row r="21" spans="1:17" ht="13.35" customHeight="1" x14ac:dyDescent="0.2">
      <c r="H21" s="12"/>
      <c r="K21" s="107" t="s">
        <v>54</v>
      </c>
      <c r="L21" s="82">
        <v>1.01296856695652</v>
      </c>
      <c r="M21" s="82">
        <v>1.56167774153846</v>
      </c>
      <c r="N21" s="82">
        <v>1.20776236</v>
      </c>
      <c r="O21" s="53"/>
      <c r="P21" s="61"/>
    </row>
    <row r="22" spans="1:17" ht="13.35" customHeight="1" x14ac:dyDescent="0.2">
      <c r="K22" s="116" t="s">
        <v>89</v>
      </c>
      <c r="L22" s="82">
        <v>1.2268119986956501</v>
      </c>
      <c r="M22" s="82">
        <v>1.3055761823076899</v>
      </c>
      <c r="N22" s="82">
        <v>1.3958127736842101</v>
      </c>
      <c r="O22" s="53"/>
      <c r="P22" s="61"/>
    </row>
    <row r="23" spans="1:17" ht="13.35" customHeight="1" x14ac:dyDescent="0.2">
      <c r="K23" s="85" t="s">
        <v>90</v>
      </c>
      <c r="L23" s="82">
        <v>2.9525339908695698</v>
      </c>
      <c r="M23" s="82">
        <v>2.5819038964102599</v>
      </c>
      <c r="N23" s="82">
        <v>2.9255928473684198</v>
      </c>
      <c r="O23" s="53"/>
      <c r="P23" s="61"/>
    </row>
    <row r="24" spans="1:17" ht="13.35" customHeight="1" x14ac:dyDescent="0.2">
      <c r="K24" s="85" t="s">
        <v>44</v>
      </c>
      <c r="L24" s="82">
        <v>7.0872844445652197</v>
      </c>
      <c r="M24" s="82">
        <v>5.60201935128205</v>
      </c>
      <c r="N24" s="82">
        <v>6.1391487697368401</v>
      </c>
      <c r="O24" s="53"/>
      <c r="P24" s="61"/>
    </row>
    <row r="25" spans="1:17" ht="13.35" customHeight="1" x14ac:dyDescent="0.2">
      <c r="K25" s="85" t="s">
        <v>43</v>
      </c>
      <c r="L25" s="82">
        <v>18.921478706087001</v>
      </c>
      <c r="M25" s="82">
        <v>13.441811838461501</v>
      </c>
      <c r="N25" s="82">
        <v>11.5479437597368</v>
      </c>
      <c r="O25" s="53"/>
      <c r="P25" s="61"/>
    </row>
    <row r="26" spans="1:17" ht="13.35" customHeight="1" x14ac:dyDescent="0.2">
      <c r="K26" s="85" t="s">
        <v>42</v>
      </c>
      <c r="L26" s="82">
        <v>30.815165259565202</v>
      </c>
      <c r="M26" s="82">
        <v>29.0950579402564</v>
      </c>
      <c r="N26" s="82">
        <v>27.4193593865789</v>
      </c>
      <c r="O26" s="53"/>
      <c r="P26" s="61"/>
    </row>
    <row r="27" spans="1:17" ht="13.35" customHeight="1" x14ac:dyDescent="0.2">
      <c r="K27" s="85" t="s">
        <v>41</v>
      </c>
      <c r="L27" s="82">
        <v>22.908182872608698</v>
      </c>
      <c r="M27" s="82">
        <v>25.158604598974399</v>
      </c>
      <c r="N27" s="82">
        <v>28.279073550526299</v>
      </c>
      <c r="O27" s="53"/>
      <c r="P27" s="61"/>
    </row>
    <row r="28" spans="1:17" ht="13.35" customHeight="1" x14ac:dyDescent="0.2">
      <c r="K28" s="85" t="s">
        <v>39</v>
      </c>
      <c r="L28" s="82">
        <v>8.9807510841304303</v>
      </c>
      <c r="M28" s="82">
        <v>11.6053808164103</v>
      </c>
      <c r="N28" s="82">
        <v>12.619061431578899</v>
      </c>
      <c r="O28" s="53"/>
      <c r="P28" s="61"/>
    </row>
    <row r="29" spans="1:17" ht="13.35" customHeight="1" x14ac:dyDescent="0.2">
      <c r="B29" s="13"/>
      <c r="K29" s="85" t="s">
        <v>40</v>
      </c>
      <c r="L29" s="82">
        <v>3.6989722884782599</v>
      </c>
      <c r="M29" s="82">
        <v>5.4731593356410304</v>
      </c>
      <c r="N29" s="82">
        <v>5.1817098160526296</v>
      </c>
      <c r="O29" s="53"/>
      <c r="P29" s="61"/>
    </row>
    <row r="30" spans="1:17" ht="13.35" customHeight="1" x14ac:dyDescent="0.2">
      <c r="A30" s="1" t="s">
        <v>0</v>
      </c>
      <c r="B30" s="168"/>
      <c r="C30" s="168"/>
      <c r="D30" s="168"/>
      <c r="E30" s="168"/>
      <c r="F30" s="168"/>
      <c r="G30" s="1" t="s">
        <v>0</v>
      </c>
      <c r="K30" s="85" t="s">
        <v>45</v>
      </c>
      <c r="L30" s="82">
        <v>1.26630876043478</v>
      </c>
      <c r="M30" s="82">
        <v>2.1862620820512801</v>
      </c>
      <c r="N30" s="82">
        <v>1.9465037055263199</v>
      </c>
      <c r="O30" s="53"/>
      <c r="P30" s="61"/>
    </row>
    <row r="31" spans="1:17" ht="13.35" customHeight="1" x14ac:dyDescent="0.2">
      <c r="K31" s="85" t="s">
        <v>46</v>
      </c>
      <c r="L31" s="82">
        <v>0.61870711</v>
      </c>
      <c r="M31" s="82">
        <v>1.0350943548717999</v>
      </c>
      <c r="N31" s="82">
        <v>0.91460024552631602</v>
      </c>
      <c r="O31" s="53"/>
    </row>
    <row r="32" spans="1:17" s="73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5" t="s">
        <v>37</v>
      </c>
      <c r="L32" s="82">
        <v>0.51083491760869604</v>
      </c>
      <c r="M32" s="82">
        <v>0.95345186153846195</v>
      </c>
      <c r="N32" s="82">
        <v>0.42343135421052602</v>
      </c>
      <c r="O32" s="72"/>
    </row>
    <row r="33" spans="1:16" s="73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5"/>
      <c r="L33" s="111"/>
      <c r="M33" s="112"/>
      <c r="N33" s="112"/>
      <c r="O33" s="72"/>
    </row>
    <row r="34" spans="1:16" s="73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5"/>
      <c r="L34" s="115">
        <f>SUM(L21:L32)</f>
        <v>100.00000000000003</v>
      </c>
      <c r="M34" s="115">
        <f t="shared" ref="M34" si="0">SUM(M21:M32)</f>
        <v>99.99999999974365</v>
      </c>
      <c r="N34" s="115">
        <f>SUM(N21:N32)</f>
        <v>100.00000000052616</v>
      </c>
      <c r="O34" s="72"/>
    </row>
    <row r="35" spans="1:16" s="73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3"/>
      <c r="L35" s="83"/>
      <c r="M35" s="83"/>
      <c r="N35" s="83"/>
      <c r="O35" s="72"/>
    </row>
    <row r="36" spans="1:16" ht="13.35" customHeight="1" x14ac:dyDescent="0.2">
      <c r="K36" s="83"/>
      <c r="L36" s="83"/>
      <c r="M36" s="83"/>
      <c r="N36" s="83"/>
      <c r="O36" s="53"/>
    </row>
    <row r="37" spans="1:16" ht="13.35" customHeight="1" thickBot="1" x14ac:dyDescent="0.25">
      <c r="K37" s="80"/>
      <c r="L37" s="81" t="s">
        <v>59</v>
      </c>
      <c r="M37" s="81" t="s">
        <v>58</v>
      </c>
      <c r="N37" s="81" t="s">
        <v>57</v>
      </c>
      <c r="O37" s="53"/>
    </row>
    <row r="38" spans="1:16" ht="13.35" customHeight="1" x14ac:dyDescent="0.2">
      <c r="K38" s="107" t="s">
        <v>54</v>
      </c>
      <c r="L38" s="82">
        <v>1.26076071685714</v>
      </c>
      <c r="M38" s="82" t="e">
        <v>#N/A</v>
      </c>
      <c r="N38" s="82" t="e">
        <v>#N/A</v>
      </c>
      <c r="O38" s="53"/>
      <c r="P38" s="62"/>
    </row>
    <row r="39" spans="1:16" ht="13.35" customHeight="1" x14ac:dyDescent="0.2">
      <c r="H39" s="12"/>
      <c r="K39" s="116" t="s">
        <v>89</v>
      </c>
      <c r="L39" s="82">
        <v>1.25631576771429</v>
      </c>
      <c r="M39" s="82" t="e">
        <v>#N/A</v>
      </c>
      <c r="N39" s="82" t="e">
        <v>#N/A</v>
      </c>
      <c r="O39" s="53"/>
      <c r="P39" s="62"/>
    </row>
    <row r="40" spans="1:16" ht="13.35" customHeight="1" x14ac:dyDescent="0.2">
      <c r="K40" s="85" t="s">
        <v>90</v>
      </c>
      <c r="L40" s="82">
        <v>2.79860320571429</v>
      </c>
      <c r="M40" s="82" t="e">
        <v>#N/A</v>
      </c>
      <c r="N40" s="82" t="e">
        <v>#N/A</v>
      </c>
      <c r="O40" s="53"/>
      <c r="P40" s="62"/>
    </row>
    <row r="41" spans="1:16" ht="13.35" customHeight="1" x14ac:dyDescent="0.2">
      <c r="K41" s="85" t="s">
        <v>44</v>
      </c>
      <c r="L41" s="82">
        <v>6.5942841862857096</v>
      </c>
      <c r="M41" s="82" t="e">
        <v>#N/A</v>
      </c>
      <c r="N41" s="82" t="e">
        <v>#N/A</v>
      </c>
      <c r="O41" s="53"/>
      <c r="P41" s="62"/>
    </row>
    <row r="42" spans="1:16" ht="13.35" customHeight="1" x14ac:dyDescent="0.2">
      <c r="K42" s="85" t="s">
        <v>43</v>
      </c>
      <c r="L42" s="82">
        <v>15.2708974645714</v>
      </c>
      <c r="M42" s="82" t="e">
        <v>#N/A</v>
      </c>
      <c r="N42" s="82" t="e">
        <v>#N/A</v>
      </c>
      <c r="O42" s="53"/>
      <c r="P42" s="62"/>
    </row>
    <row r="43" spans="1:16" ht="13.35" customHeight="1" x14ac:dyDescent="0.2">
      <c r="K43" s="85" t="s">
        <v>42</v>
      </c>
      <c r="L43" s="82">
        <v>31.554642483999999</v>
      </c>
      <c r="M43" s="82" t="e">
        <v>#N/A</v>
      </c>
      <c r="N43" s="82" t="e">
        <v>#N/A</v>
      </c>
      <c r="O43" s="53"/>
      <c r="P43" s="62"/>
    </row>
    <row r="44" spans="1:16" ht="13.35" customHeight="1" x14ac:dyDescent="0.2">
      <c r="K44" s="85" t="s">
        <v>41</v>
      </c>
      <c r="L44" s="82">
        <v>24.884595102285701</v>
      </c>
      <c r="M44" s="82" t="e">
        <v>#N/A</v>
      </c>
      <c r="N44" s="82" t="e">
        <v>#N/A</v>
      </c>
      <c r="O44" s="53"/>
      <c r="P44" s="62"/>
    </row>
    <row r="45" spans="1:16" ht="13.35" customHeight="1" x14ac:dyDescent="0.2">
      <c r="K45" s="85" t="s">
        <v>39</v>
      </c>
      <c r="L45" s="82">
        <v>9.3865371922857097</v>
      </c>
      <c r="M45" s="82" t="e">
        <v>#N/A</v>
      </c>
      <c r="N45" s="82" t="e">
        <v>#N/A</v>
      </c>
      <c r="O45" s="53"/>
      <c r="P45" s="62"/>
    </row>
    <row r="46" spans="1:16" ht="13.35" customHeight="1" x14ac:dyDescent="0.2">
      <c r="K46" s="85" t="s">
        <v>40</v>
      </c>
      <c r="L46" s="82">
        <v>3.8306179557142901</v>
      </c>
      <c r="M46" s="82" t="e">
        <v>#N/A</v>
      </c>
      <c r="N46" s="82" t="e">
        <v>#N/A</v>
      </c>
      <c r="O46" s="53"/>
      <c r="P46" s="62"/>
    </row>
    <row r="47" spans="1:16" x14ac:dyDescent="0.2">
      <c r="K47" s="85" t="s">
        <v>45</v>
      </c>
      <c r="L47" s="82">
        <v>1.46850844285714</v>
      </c>
      <c r="M47" s="82" t="e">
        <v>#N/A</v>
      </c>
      <c r="N47" s="82" t="e">
        <v>#N/A</v>
      </c>
      <c r="O47" s="53"/>
      <c r="P47" s="62"/>
    </row>
    <row r="48" spans="1:16" x14ac:dyDescent="0.2">
      <c r="K48" s="85" t="s">
        <v>46</v>
      </c>
      <c r="L48" s="82">
        <v>0.76245296942857199</v>
      </c>
      <c r="M48" s="82" t="e">
        <v>#N/A</v>
      </c>
      <c r="N48" s="82" t="e">
        <v>#N/A</v>
      </c>
    </row>
    <row r="49" spans="11:14" ht="13.35" customHeight="1" x14ac:dyDescent="0.2">
      <c r="K49" s="85" t="s">
        <v>37</v>
      </c>
      <c r="L49" s="82">
        <v>0.93178450999999995</v>
      </c>
      <c r="M49" s="82" t="e">
        <v>#N/A</v>
      </c>
      <c r="N49" s="82" t="e">
        <v>#N/A</v>
      </c>
    </row>
    <row r="50" spans="11:14" x14ac:dyDescent="0.2">
      <c r="K50" s="85"/>
      <c r="L50" s="111"/>
      <c r="M50" s="112"/>
      <c r="N50" s="112"/>
    </row>
    <row r="51" spans="11:14" x14ac:dyDescent="0.2">
      <c r="K51" s="85"/>
      <c r="L51" s="115">
        <f>SUM(L38:L49)</f>
        <v>99.999999997714241</v>
      </c>
      <c r="M51" s="115" t="e">
        <f t="shared" ref="M51:N51" si="1">SUM(M38:M49)</f>
        <v>#N/A</v>
      </c>
      <c r="N51" s="115" t="e">
        <f t="shared" si="1"/>
        <v>#N/A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zoomScaleNormal="100" workbookViewId="0">
      <selection activeCell="L28" sqref="L28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11" style="27" bestFit="1" customWidth="1"/>
    <col min="14" max="14" width="11" style="18" bestFit="1" customWidth="1"/>
    <col min="15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4</v>
      </c>
    </row>
    <row r="2" spans="1:16" ht="13.35" customHeight="1" x14ac:dyDescent="0.2">
      <c r="B2" s="168" t="s">
        <v>6</v>
      </c>
      <c r="C2" s="168"/>
      <c r="D2" s="168"/>
      <c r="E2" s="168"/>
      <c r="F2" s="168"/>
      <c r="G2" s="168"/>
      <c r="H2" s="168"/>
      <c r="I2" s="168"/>
    </row>
    <row r="4" spans="1:16" ht="13.5" thickBot="1" x14ac:dyDescent="0.25">
      <c r="K4" s="80"/>
      <c r="L4" s="81" t="s">
        <v>59</v>
      </c>
      <c r="M4" s="81" t="s">
        <v>58</v>
      </c>
      <c r="N4" s="81" t="s">
        <v>57</v>
      </c>
    </row>
    <row r="5" spans="1:16" x14ac:dyDescent="0.2">
      <c r="K5" s="107" t="s">
        <v>54</v>
      </c>
      <c r="L5" s="86">
        <v>1.59717489705882</v>
      </c>
      <c r="M5" s="86">
        <v>1.76669397181818</v>
      </c>
      <c r="N5" s="86">
        <v>2.3611817079411801</v>
      </c>
      <c r="O5" s="53"/>
      <c r="P5" s="63"/>
    </row>
    <row r="6" spans="1:16" x14ac:dyDescent="0.2">
      <c r="K6" s="116" t="s">
        <v>89</v>
      </c>
      <c r="L6" s="86">
        <v>1.4093064749999999</v>
      </c>
      <c r="M6" s="86">
        <v>1.2917581154545501</v>
      </c>
      <c r="N6" s="86">
        <v>1.1171395879411801</v>
      </c>
      <c r="O6" s="53"/>
      <c r="P6" s="63"/>
    </row>
    <row r="7" spans="1:16" x14ac:dyDescent="0.2">
      <c r="K7" s="85" t="s">
        <v>90</v>
      </c>
      <c r="L7" s="86">
        <v>2.9755455949999998</v>
      </c>
      <c r="M7" s="86">
        <v>3.16954314454546</v>
      </c>
      <c r="N7" s="86">
        <v>3.0001931773529402</v>
      </c>
      <c r="O7" s="53"/>
      <c r="P7" s="63"/>
    </row>
    <row r="8" spans="1:16" x14ac:dyDescent="0.2">
      <c r="K8" s="85" t="s">
        <v>44</v>
      </c>
      <c r="L8" s="86">
        <v>6.6519106785294104</v>
      </c>
      <c r="M8" s="86">
        <v>6.41819460242424</v>
      </c>
      <c r="N8" s="86">
        <v>7.2176936567647099</v>
      </c>
      <c r="O8" s="53"/>
      <c r="P8" s="63"/>
    </row>
    <row r="9" spans="1:16" x14ac:dyDescent="0.2">
      <c r="K9" s="85" t="s">
        <v>43</v>
      </c>
      <c r="L9" s="86">
        <v>16.227458043529399</v>
      </c>
      <c r="M9" s="86">
        <v>14.574295770000001</v>
      </c>
      <c r="N9" s="86">
        <v>14.733398728235301</v>
      </c>
      <c r="O9" s="53"/>
      <c r="P9" s="63"/>
    </row>
    <row r="10" spans="1:16" x14ac:dyDescent="0.2">
      <c r="K10" s="85" t="s">
        <v>42</v>
      </c>
      <c r="L10" s="86">
        <v>30.248279748235301</v>
      </c>
      <c r="M10" s="86">
        <v>27.942637558181801</v>
      </c>
      <c r="N10" s="86">
        <v>26.733657612941201</v>
      </c>
      <c r="O10" s="53"/>
      <c r="P10" s="63"/>
    </row>
    <row r="11" spans="1:16" x14ac:dyDescent="0.2">
      <c r="K11" s="85" t="s">
        <v>41</v>
      </c>
      <c r="L11" s="86">
        <v>23.675243452941199</v>
      </c>
      <c r="M11" s="86">
        <v>25.0706443787879</v>
      </c>
      <c r="N11" s="86">
        <v>24.0361042429412</v>
      </c>
      <c r="O11" s="53"/>
      <c r="P11" s="63"/>
    </row>
    <row r="12" spans="1:16" x14ac:dyDescent="0.2">
      <c r="K12" s="85" t="s">
        <v>39</v>
      </c>
      <c r="L12" s="86">
        <v>9.7374365064705906</v>
      </c>
      <c r="M12" s="86">
        <v>10.870948654242399</v>
      </c>
      <c r="N12" s="86">
        <v>11.798195169705901</v>
      </c>
      <c r="O12" s="53"/>
      <c r="P12" s="63"/>
    </row>
    <row r="13" spans="1:16" x14ac:dyDescent="0.2">
      <c r="K13" s="85" t="s">
        <v>40</v>
      </c>
      <c r="L13" s="86">
        <v>3.8509089823529399</v>
      </c>
      <c r="M13" s="86">
        <v>4.9523070118181796</v>
      </c>
      <c r="N13" s="86">
        <v>4.8578838847058803</v>
      </c>
      <c r="O13" s="53"/>
      <c r="P13" s="63"/>
    </row>
    <row r="14" spans="1:16" x14ac:dyDescent="0.2">
      <c r="K14" s="85" t="s">
        <v>45</v>
      </c>
      <c r="L14" s="86">
        <v>1.6496282314705899</v>
      </c>
      <c r="M14" s="86">
        <v>1.83409877636364</v>
      </c>
      <c r="N14" s="86">
        <v>1.7511871247058799</v>
      </c>
      <c r="O14" s="53"/>
      <c r="P14" s="63"/>
    </row>
    <row r="15" spans="1:16" x14ac:dyDescent="0.2">
      <c r="K15" s="85" t="s">
        <v>46</v>
      </c>
      <c r="L15" s="86">
        <v>0.89953122264705898</v>
      </c>
      <c r="M15" s="86">
        <v>0.96414297696969697</v>
      </c>
      <c r="N15" s="86">
        <v>0.93665223676470599</v>
      </c>
    </row>
    <row r="16" spans="1:16" x14ac:dyDescent="0.2">
      <c r="K16" s="85" t="s">
        <v>37</v>
      </c>
      <c r="L16" s="86">
        <v>1.07757616705882</v>
      </c>
      <c r="M16" s="86">
        <v>1.14473503969697</v>
      </c>
      <c r="N16" s="86">
        <v>1.4567128702941201</v>
      </c>
    </row>
    <row r="17" spans="11:14" x14ac:dyDescent="0.2">
      <c r="K17" s="85"/>
      <c r="L17" s="86"/>
      <c r="M17" s="86"/>
      <c r="N17" s="86"/>
    </row>
    <row r="18" spans="11:14" x14ac:dyDescent="0.2">
      <c r="L18" s="137">
        <f>SUM(L5:L16)</f>
        <v>100.00000000029412</v>
      </c>
      <c r="M18" s="137">
        <f t="shared" ref="M18" si="0">SUM(M5:M16)</f>
        <v>100.00000000030302</v>
      </c>
      <c r="N18" s="137">
        <f>SUM(N5:N16)</f>
        <v>100.00000000029421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'Chart 13'!Print_Area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Barreiro, Regina (External)</cp:lastModifiedBy>
  <cp:lastPrinted>2018-02-12T17:43:24Z</cp:lastPrinted>
  <dcterms:created xsi:type="dcterms:W3CDTF">2006-04-10T09:32:05Z</dcterms:created>
  <dcterms:modified xsi:type="dcterms:W3CDTF">2025-01-28T12:53:34Z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2025-01-28T14:55:27Z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f0d1a587-b992-4085-aafc-b6801620f695</vt:lpwstr>
  </property>
  <property fmtid="{D5CDD505-2E9C-101B-9397-08002B2CF9AE}" pid="8" name="MSIP_Label_23da18b0-dae3-4c1e-8278-86f688a3028c_ContentBits">
    <vt:lpwstr>0</vt:lpwstr>
  </property>
</Properties>
</file>